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u\Desktop\"/>
    </mc:Choice>
  </mc:AlternateContent>
  <xr:revisionPtr revIDLastSave="0" documentId="8_{4D8279E6-AB0F-4C64-A69B-710B4518373D}" xr6:coauthVersionLast="46" xr6:coauthVersionMax="46" xr10:uidLastSave="{00000000-0000-0000-0000-000000000000}"/>
  <bookViews>
    <workbookView xWindow="2985" yWindow="2985" windowWidth="18900" windowHeight="11505" xr2:uid="{00000000-000D-0000-FFFF-FFFF00000000}"/>
  </bookViews>
  <sheets>
    <sheet name="Conseil" sheetId="2" r:id="rId1"/>
    <sheet name="Collège" sheetId="3" r:id="rId2"/>
    <sheet name="CommissionFinances" sheetId="4" r:id="rId3"/>
    <sheet name="CommissionTravaux" sheetId="5" r:id="rId4"/>
  </sheets>
  <definedNames>
    <definedName name="OLE_LINK16" localSheetId="2">CommissionFinances!#REF!</definedName>
    <definedName name="OLE_LINK4" localSheetId="2">CommissionFinances!#REF!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G16" i="5"/>
  <c r="G15" i="5"/>
  <c r="G14" i="5"/>
  <c r="G13" i="5"/>
  <c r="G12" i="5"/>
  <c r="G11" i="5"/>
  <c r="G10" i="5"/>
  <c r="G9" i="5"/>
  <c r="G8" i="5"/>
  <c r="G7" i="5"/>
  <c r="G6" i="5"/>
  <c r="G5" i="5"/>
  <c r="G6" i="4"/>
  <c r="G7" i="4"/>
  <c r="G8" i="4"/>
  <c r="G9" i="4"/>
  <c r="G10" i="4"/>
  <c r="G11" i="4"/>
  <c r="G12" i="4"/>
  <c r="G13" i="4"/>
  <c r="G14" i="4"/>
  <c r="G15" i="4"/>
  <c r="G16" i="4"/>
  <c r="G17" i="4"/>
  <c r="G5" i="4"/>
  <c r="O14" i="2"/>
  <c r="O17" i="2"/>
  <c r="O5" i="2"/>
  <c r="O6" i="2"/>
  <c r="O9" i="2"/>
  <c r="O10" i="2"/>
  <c r="O11" i="2"/>
  <c r="O13" i="2"/>
  <c r="O15" i="2"/>
  <c r="O18" i="2"/>
  <c r="O19" i="2"/>
  <c r="O21" i="2"/>
  <c r="O22" i="2"/>
  <c r="O24" i="2"/>
  <c r="O25" i="2"/>
  <c r="O26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4" i="2"/>
  <c r="H16" i="5"/>
  <c r="H11" i="5"/>
  <c r="H17" i="4"/>
  <c r="H14" i="4"/>
  <c r="H13" i="4"/>
  <c r="H11" i="4"/>
  <c r="H8" i="4"/>
  <c r="H5" i="4"/>
  <c r="M21" i="2"/>
  <c r="L21" i="2"/>
  <c r="L5" i="2"/>
  <c r="M5" i="2"/>
  <c r="L6" i="2"/>
  <c r="M6" i="2"/>
  <c r="L8" i="2"/>
  <c r="M8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2" i="2"/>
  <c r="M22" i="2"/>
  <c r="L23" i="2"/>
  <c r="M23" i="2"/>
  <c r="L24" i="2"/>
  <c r="M24" i="2"/>
  <c r="L25" i="2"/>
  <c r="M25" i="2"/>
  <c r="L26" i="2"/>
  <c r="M26" i="2"/>
  <c r="M4" i="2"/>
  <c r="L4" i="2"/>
  <c r="A61" i="3"/>
  <c r="H5" i="3" l="1"/>
  <c r="C5" i="3"/>
  <c r="D5" i="3"/>
  <c r="E5" i="3"/>
  <c r="F5" i="3"/>
  <c r="G5" i="3"/>
  <c r="C6" i="3"/>
  <c r="D6" i="3"/>
  <c r="E6" i="3"/>
  <c r="F6" i="3"/>
  <c r="G6" i="3"/>
  <c r="H6" i="3"/>
  <c r="A8" i="3"/>
  <c r="A9" i="3" s="1"/>
  <c r="A44" i="3" l="1"/>
  <c r="A10" i="3"/>
  <c r="A11" i="3" s="1"/>
  <c r="A12" i="3" s="1"/>
  <c r="A13" i="3" s="1"/>
  <c r="A16" i="3" s="1"/>
  <c r="A17" i="3" s="1"/>
  <c r="A18" i="3" s="1"/>
  <c r="A19" i="3" s="1"/>
  <c r="A20" i="3" s="1"/>
  <c r="A21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8" i="3" s="1"/>
  <c r="A39" i="3" s="1"/>
  <c r="A40" i="3" s="1"/>
  <c r="A42" i="3" s="1"/>
  <c r="B6" i="3"/>
  <c r="B5" i="3"/>
  <c r="A45" i="3" l="1"/>
  <c r="A47" i="3" s="1"/>
  <c r="A49" i="3" s="1"/>
  <c r="A50" i="3" s="1"/>
  <c r="A51" i="3" s="1"/>
  <c r="A52" i="3" s="1"/>
  <c r="A57" i="3" s="1"/>
  <c r="A58" i="3" s="1"/>
  <c r="A59" i="3" s="1"/>
</calcChain>
</file>

<file path=xl/sharedStrings.xml><?xml version="1.0" encoding="utf-8"?>
<sst xmlns="http://schemas.openxmlformats.org/spreadsheetml/2006/main" count="856" uniqueCount="65">
  <si>
    <t>présent</t>
  </si>
  <si>
    <t>absent</t>
  </si>
  <si>
    <t>% absence</t>
  </si>
  <si>
    <t>Nicolas</t>
  </si>
  <si>
    <t>TEFNIN</t>
  </si>
  <si>
    <t>Paul</t>
  </si>
  <si>
    <t>MATHY</t>
  </si>
  <si>
    <t>Yves</t>
  </si>
  <si>
    <t>LIBERT</t>
  </si>
  <si>
    <t>Wee Min</t>
  </si>
  <si>
    <t>KUO</t>
  </si>
  <si>
    <t>Bernard</t>
  </si>
  <si>
    <t>JURION</t>
  </si>
  <si>
    <t>Laurent</t>
  </si>
  <si>
    <t>JANSSEN</t>
  </si>
  <si>
    <t>Françoise</t>
  </si>
  <si>
    <t>GUYOT</t>
  </si>
  <si>
    <t>Frank</t>
  </si>
  <si>
    <t>GAZZARD</t>
  </si>
  <si>
    <t>Charles</t>
  </si>
  <si>
    <t>GARDIER</t>
  </si>
  <si>
    <t>Sophie</t>
  </si>
  <si>
    <t>DELETTRE</t>
  </si>
  <si>
    <t>Claude</t>
  </si>
  <si>
    <t>BROUET</t>
  </si>
  <si>
    <t>Francis</t>
  </si>
  <si>
    <t>BASTIN</t>
  </si>
  <si>
    <t>% présence</t>
  </si>
  <si>
    <t>Sophie 
DELETTRE</t>
  </si>
  <si>
    <t>Paul 
MATHY</t>
  </si>
  <si>
    <t>Francis 
BASTIN</t>
  </si>
  <si>
    <t>-</t>
  </si>
  <si>
    <t>FAGARD</t>
  </si>
  <si>
    <t>Arnaud</t>
  </si>
  <si>
    <t>WEBER</t>
  </si>
  <si>
    <t>MORDAN</t>
  </si>
  <si>
    <t>HOURLAY</t>
  </si>
  <si>
    <t>Philippe</t>
  </si>
  <si>
    <t>BRUCK</t>
  </si>
  <si>
    <t>Gilles</t>
  </si>
  <si>
    <t>FORTHOMME</t>
  </si>
  <si>
    <t>Marie-Paule</t>
  </si>
  <si>
    <t>FREDERIC</t>
  </si>
  <si>
    <t>Yoann</t>
  </si>
  <si>
    <t>GUYOT-STEVENS</t>
  </si>
  <si>
    <t>Charlotte</t>
  </si>
  <si>
    <t>Wee Min 
KUO</t>
  </si>
  <si>
    <t>Charlotte
GUYOT-STEVENS</t>
  </si>
  <si>
    <t>Yoann
FREDERIC</t>
  </si>
  <si>
    <t>Montant perçu</t>
  </si>
  <si>
    <t>LEEMANS</t>
  </si>
  <si>
    <t>Mélissa</t>
  </si>
  <si>
    <t>Nicolas
TEFNIN</t>
  </si>
  <si>
    <t>DORVAL</t>
  </si>
  <si>
    <t>Fabienne</t>
  </si>
  <si>
    <t>Béatrice
DELBEUCK</t>
  </si>
  <si>
    <t>DELBEUCK</t>
  </si>
  <si>
    <t>Béatrice</t>
  </si>
  <si>
    <t>Nb séances</t>
  </si>
  <si>
    <t>AC Spa - Rapport de rémunération 2020 - Annexe 1 - Tableau des présences aux séances du Conseil communal</t>
  </si>
  <si>
    <t>AC Spa - Rapport de rémunération 2020 - Annexe 2 - 
Tableau des présences aux séances du Collège communal</t>
  </si>
  <si>
    <t>NB: les séances des 20/04, 19/08, 28/09, 30/10, 12/11, 11/12 et 22/12 sont des séances exceptionnelles avec très peu de points</t>
  </si>
  <si>
    <t>En vert: conseillers concernés par des jetons de présence</t>
  </si>
  <si>
    <t>AC Spa - Rapport de rémunération 2020 - Annexe 3 - 
Tableau des présences aux séances de la commission des finances</t>
  </si>
  <si>
    <t>AC Spa - Rapport de rémunération 2020 - Annexe 4 - 
Tableau des présences aux séances de la commission des travaux et de la sécurité routière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</si>
</sst>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B050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O1"/>
    </sheetView>
  </sheetViews>
  <sheetFormatPr baseColWidth="10" defaultRowHeight="12.75" x14ac:dyDescent="0.2"/>
  <cols>
    <col min="1" max="1" width="15.140625" style="6" bestFit="1" customWidth="1"/>
    <col min="2" max="2" width="11.140625" style="6" bestFit="1" customWidth="1"/>
    <col min="3" max="11" width="7.28515625" style="6" bestFit="1" customWidth="1"/>
    <col min="12" max="12" width="9.85546875" style="11" bestFit="1" customWidth="1"/>
    <col min="13" max="13" width="9.28515625" style="11" bestFit="1" customWidth="1"/>
    <col min="14" max="14" width="9.85546875" style="11" bestFit="1" customWidth="1"/>
    <col min="15" max="15" width="12.42578125" style="11" bestFit="1" customWidth="1"/>
    <col min="16" max="16384" width="11.42578125" style="6"/>
  </cols>
  <sheetData>
    <row r="1" spans="1:15" ht="14.25" x14ac:dyDescent="0.2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x14ac:dyDescent="0.2">
      <c r="A3" s="3"/>
      <c r="B3" s="3"/>
      <c r="C3" s="4">
        <v>43853</v>
      </c>
      <c r="D3" s="4">
        <v>43881</v>
      </c>
      <c r="E3" s="4">
        <v>43979</v>
      </c>
      <c r="F3" s="4">
        <v>44007</v>
      </c>
      <c r="G3" s="4">
        <v>44084</v>
      </c>
      <c r="H3" s="4">
        <v>44119</v>
      </c>
      <c r="I3" s="4">
        <v>44147</v>
      </c>
      <c r="J3" s="4">
        <v>44182</v>
      </c>
      <c r="K3" s="4">
        <v>44195</v>
      </c>
      <c r="L3" s="5" t="s">
        <v>27</v>
      </c>
      <c r="M3" s="5" t="s">
        <v>2</v>
      </c>
      <c r="N3" s="5" t="s">
        <v>58</v>
      </c>
      <c r="O3" s="5" t="s">
        <v>49</v>
      </c>
    </row>
    <row r="4" spans="1:15" x14ac:dyDescent="0.2">
      <c r="A4" s="7" t="s">
        <v>26</v>
      </c>
      <c r="B4" s="7" t="s">
        <v>25</v>
      </c>
      <c r="C4" s="8" t="s">
        <v>1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9">
        <f>COUNTIF(C4:K4,"présent")/9*100</f>
        <v>88.888888888888886</v>
      </c>
      <c r="M4" s="9">
        <f>COUNTIF(C4:K4,"absent")/9*100</f>
        <v>11.111111111111111</v>
      </c>
      <c r="N4" s="5">
        <f>COUNTIF(C4:K4,"présent")</f>
        <v>8</v>
      </c>
      <c r="O4" s="5" t="s">
        <v>31</v>
      </c>
    </row>
    <row r="5" spans="1:15" x14ac:dyDescent="0.2">
      <c r="A5" s="10" t="s">
        <v>24</v>
      </c>
      <c r="B5" s="10" t="s">
        <v>23</v>
      </c>
      <c r="C5" s="8" t="s">
        <v>0</v>
      </c>
      <c r="D5" s="8" t="s">
        <v>1</v>
      </c>
      <c r="E5" s="8" t="s">
        <v>0</v>
      </c>
      <c r="F5" s="8" t="s">
        <v>0</v>
      </c>
      <c r="G5" s="8" t="s">
        <v>0</v>
      </c>
      <c r="H5" s="8" t="s">
        <v>0</v>
      </c>
      <c r="I5" s="8" t="s">
        <v>0</v>
      </c>
      <c r="J5" s="8" t="s">
        <v>0</v>
      </c>
      <c r="K5" s="8" t="s">
        <v>0</v>
      </c>
      <c r="L5" s="9">
        <f t="shared" ref="L5:L26" si="0">COUNTIF(C5:K5,"présent")/9*100</f>
        <v>88.888888888888886</v>
      </c>
      <c r="M5" s="9">
        <f t="shared" ref="M5:M26" si="1">COUNTIF(C5:K5,"absent")/9*100</f>
        <v>11.111111111111111</v>
      </c>
      <c r="N5" s="5">
        <f t="shared" ref="N5:N26" si="2">COUNTIF(C5:K5,"présent")</f>
        <v>8</v>
      </c>
      <c r="O5" s="34">
        <f t="shared" ref="O5:O26" si="3">N5*98.73</f>
        <v>789.84</v>
      </c>
    </row>
    <row r="6" spans="1:15" x14ac:dyDescent="0.2">
      <c r="A6" s="10" t="s">
        <v>38</v>
      </c>
      <c r="B6" s="10" t="s">
        <v>39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9">
        <f t="shared" si="0"/>
        <v>100</v>
      </c>
      <c r="M6" s="9">
        <f t="shared" si="1"/>
        <v>0</v>
      </c>
      <c r="N6" s="5">
        <f t="shared" si="2"/>
        <v>9</v>
      </c>
      <c r="O6" s="34">
        <f t="shared" si="3"/>
        <v>888.57</v>
      </c>
    </row>
    <row r="7" spans="1:15" x14ac:dyDescent="0.2">
      <c r="A7" s="10" t="s">
        <v>56</v>
      </c>
      <c r="B7" s="10" t="s">
        <v>57</v>
      </c>
      <c r="C7" s="8" t="s">
        <v>31</v>
      </c>
      <c r="D7" s="8" t="s">
        <v>31</v>
      </c>
      <c r="E7" s="8" t="s">
        <v>31</v>
      </c>
      <c r="F7" s="8" t="s">
        <v>31</v>
      </c>
      <c r="G7" s="8" t="s">
        <v>31</v>
      </c>
      <c r="H7" s="8" t="s">
        <v>31</v>
      </c>
      <c r="I7" s="8" t="s">
        <v>0</v>
      </c>
      <c r="J7" s="8" t="s">
        <v>31</v>
      </c>
      <c r="K7" s="8" t="s">
        <v>0</v>
      </c>
      <c r="L7" s="9">
        <v>100</v>
      </c>
      <c r="M7" s="9">
        <v>0</v>
      </c>
      <c r="N7" s="5">
        <f t="shared" si="2"/>
        <v>2</v>
      </c>
      <c r="O7" s="34" t="s">
        <v>31</v>
      </c>
    </row>
    <row r="8" spans="1:15" x14ac:dyDescent="0.2">
      <c r="A8" s="7" t="s">
        <v>22</v>
      </c>
      <c r="B8" s="7" t="s">
        <v>21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9">
        <f t="shared" si="0"/>
        <v>100</v>
      </c>
      <c r="M8" s="9">
        <f t="shared" si="1"/>
        <v>0</v>
      </c>
      <c r="N8" s="5">
        <f t="shared" si="2"/>
        <v>9</v>
      </c>
      <c r="O8" s="34" t="s">
        <v>31</v>
      </c>
    </row>
    <row r="9" spans="1:15" x14ac:dyDescent="0.2">
      <c r="A9" s="7" t="s">
        <v>53</v>
      </c>
      <c r="B9" s="7" t="s">
        <v>54</v>
      </c>
      <c r="C9" s="8" t="s">
        <v>0</v>
      </c>
      <c r="D9" s="8" t="s">
        <v>0</v>
      </c>
      <c r="E9" s="8" t="s">
        <v>0</v>
      </c>
      <c r="F9" s="8" t="s">
        <v>31</v>
      </c>
      <c r="G9" s="8" t="s">
        <v>31</v>
      </c>
      <c r="H9" s="8" t="s">
        <v>31</v>
      </c>
      <c r="I9" s="8" t="s">
        <v>31</v>
      </c>
      <c r="J9" s="8" t="s">
        <v>31</v>
      </c>
      <c r="K9" s="8" t="s">
        <v>31</v>
      </c>
      <c r="L9" s="9">
        <v>100</v>
      </c>
      <c r="M9" s="9">
        <v>0</v>
      </c>
      <c r="N9" s="5">
        <f t="shared" si="2"/>
        <v>3</v>
      </c>
      <c r="O9" s="34">
        <f t="shared" si="3"/>
        <v>296.19</v>
      </c>
    </row>
    <row r="10" spans="1:15" x14ac:dyDescent="0.2">
      <c r="A10" s="10" t="s">
        <v>32</v>
      </c>
      <c r="B10" s="10" t="s">
        <v>33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9">
        <f t="shared" si="0"/>
        <v>100</v>
      </c>
      <c r="M10" s="9">
        <f t="shared" si="1"/>
        <v>0</v>
      </c>
      <c r="N10" s="5">
        <f t="shared" si="2"/>
        <v>9</v>
      </c>
      <c r="O10" s="34">
        <f t="shared" si="3"/>
        <v>888.57</v>
      </c>
    </row>
    <row r="11" spans="1:15" x14ac:dyDescent="0.2">
      <c r="A11" s="10" t="s">
        <v>40</v>
      </c>
      <c r="B11" s="10" t="s">
        <v>41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9">
        <f t="shared" si="0"/>
        <v>100</v>
      </c>
      <c r="M11" s="9">
        <f t="shared" si="1"/>
        <v>0</v>
      </c>
      <c r="N11" s="5">
        <f t="shared" si="2"/>
        <v>9</v>
      </c>
      <c r="O11" s="34">
        <f t="shared" si="3"/>
        <v>888.57</v>
      </c>
    </row>
    <row r="12" spans="1:15" x14ac:dyDescent="0.2">
      <c r="A12" s="10" t="s">
        <v>42</v>
      </c>
      <c r="B12" s="10" t="s">
        <v>43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9">
        <f t="shared" si="0"/>
        <v>100</v>
      </c>
      <c r="M12" s="9">
        <f t="shared" si="1"/>
        <v>0</v>
      </c>
      <c r="N12" s="5">
        <f t="shared" si="2"/>
        <v>9</v>
      </c>
      <c r="O12" s="34" t="s">
        <v>31</v>
      </c>
    </row>
    <row r="13" spans="1:15" x14ac:dyDescent="0.2">
      <c r="A13" s="10" t="s">
        <v>20</v>
      </c>
      <c r="B13" s="10" t="s">
        <v>19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9">
        <f t="shared" si="0"/>
        <v>100</v>
      </c>
      <c r="M13" s="9">
        <f t="shared" si="1"/>
        <v>0</v>
      </c>
      <c r="N13" s="5">
        <f t="shared" si="2"/>
        <v>9</v>
      </c>
      <c r="O13" s="34">
        <f t="shared" si="3"/>
        <v>888.57</v>
      </c>
    </row>
    <row r="14" spans="1:15" x14ac:dyDescent="0.2">
      <c r="A14" s="10" t="s">
        <v>18</v>
      </c>
      <c r="B14" s="10" t="s">
        <v>17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9">
        <f t="shared" si="0"/>
        <v>100</v>
      </c>
      <c r="M14" s="9">
        <f t="shared" si="1"/>
        <v>0</v>
      </c>
      <c r="N14" s="5">
        <f t="shared" si="2"/>
        <v>9</v>
      </c>
      <c r="O14" s="34">
        <f t="shared" si="3"/>
        <v>888.57</v>
      </c>
    </row>
    <row r="15" spans="1:15" x14ac:dyDescent="0.2">
      <c r="A15" s="10" t="s">
        <v>16</v>
      </c>
      <c r="B15" s="10" t="s">
        <v>15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9">
        <f t="shared" si="0"/>
        <v>100</v>
      </c>
      <c r="M15" s="9">
        <f t="shared" si="1"/>
        <v>0</v>
      </c>
      <c r="N15" s="5">
        <f t="shared" si="2"/>
        <v>9</v>
      </c>
      <c r="O15" s="34">
        <f t="shared" si="3"/>
        <v>888.57</v>
      </c>
    </row>
    <row r="16" spans="1:15" x14ac:dyDescent="0.2">
      <c r="A16" s="10" t="s">
        <v>44</v>
      </c>
      <c r="B16" s="10" t="s">
        <v>45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9">
        <f t="shared" si="0"/>
        <v>100</v>
      </c>
      <c r="M16" s="9">
        <f t="shared" si="1"/>
        <v>0</v>
      </c>
      <c r="N16" s="5">
        <f t="shared" si="2"/>
        <v>9</v>
      </c>
      <c r="O16" s="34" t="s">
        <v>31</v>
      </c>
    </row>
    <row r="17" spans="1:15" x14ac:dyDescent="0.2">
      <c r="A17" s="10" t="s">
        <v>36</v>
      </c>
      <c r="B17" s="10" t="s">
        <v>37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9">
        <f t="shared" si="0"/>
        <v>100</v>
      </c>
      <c r="M17" s="9">
        <f t="shared" si="1"/>
        <v>0</v>
      </c>
      <c r="N17" s="5">
        <f t="shared" si="2"/>
        <v>9</v>
      </c>
      <c r="O17" s="34">
        <f t="shared" si="3"/>
        <v>888.57</v>
      </c>
    </row>
    <row r="18" spans="1:15" x14ac:dyDescent="0.2">
      <c r="A18" s="10" t="s">
        <v>14</v>
      </c>
      <c r="B18" s="10" t="s">
        <v>13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9">
        <f t="shared" si="0"/>
        <v>100</v>
      </c>
      <c r="M18" s="9">
        <f t="shared" si="1"/>
        <v>0</v>
      </c>
      <c r="N18" s="5">
        <f t="shared" si="2"/>
        <v>9</v>
      </c>
      <c r="O18" s="34">
        <f t="shared" si="3"/>
        <v>888.57</v>
      </c>
    </row>
    <row r="19" spans="1:15" x14ac:dyDescent="0.2">
      <c r="A19" s="10" t="s">
        <v>12</v>
      </c>
      <c r="B19" s="10" t="s">
        <v>11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9">
        <f t="shared" si="0"/>
        <v>100</v>
      </c>
      <c r="M19" s="9">
        <f t="shared" si="1"/>
        <v>0</v>
      </c>
      <c r="N19" s="5">
        <f t="shared" si="2"/>
        <v>9</v>
      </c>
      <c r="O19" s="34">
        <f t="shared" si="3"/>
        <v>888.57</v>
      </c>
    </row>
    <row r="20" spans="1:15" x14ac:dyDescent="0.2">
      <c r="A20" s="10" t="s">
        <v>10</v>
      </c>
      <c r="B20" s="10" t="s">
        <v>9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9">
        <f t="shared" si="0"/>
        <v>100</v>
      </c>
      <c r="M20" s="9">
        <f t="shared" si="1"/>
        <v>0</v>
      </c>
      <c r="N20" s="5">
        <f t="shared" si="2"/>
        <v>9</v>
      </c>
      <c r="O20" s="34" t="s">
        <v>31</v>
      </c>
    </row>
    <row r="21" spans="1:15" x14ac:dyDescent="0.2">
      <c r="A21" s="10" t="s">
        <v>50</v>
      </c>
      <c r="B21" s="10" t="s">
        <v>51</v>
      </c>
      <c r="C21" s="8" t="s">
        <v>31</v>
      </c>
      <c r="D21" s="8" t="s">
        <v>31</v>
      </c>
      <c r="E21" s="8" t="s">
        <v>31</v>
      </c>
      <c r="F21" s="8" t="s">
        <v>1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9">
        <f>COUNTIF(C21:K21,"présent")/6*100</f>
        <v>83.333333333333343</v>
      </c>
      <c r="M21" s="9">
        <f>COUNTIF(C21:K21,"absent")/6*100</f>
        <v>16.666666666666664</v>
      </c>
      <c r="N21" s="5">
        <f t="shared" si="2"/>
        <v>5</v>
      </c>
      <c r="O21" s="34">
        <f t="shared" si="3"/>
        <v>493.65000000000003</v>
      </c>
    </row>
    <row r="22" spans="1:15" x14ac:dyDescent="0.2">
      <c r="A22" s="10" t="s">
        <v>8</v>
      </c>
      <c r="B22" s="10" t="s">
        <v>7</v>
      </c>
      <c r="C22" s="8" t="s">
        <v>0</v>
      </c>
      <c r="D22" s="8" t="s">
        <v>1</v>
      </c>
      <c r="E22" s="8" t="s">
        <v>0</v>
      </c>
      <c r="F22" s="8" t="s">
        <v>0</v>
      </c>
      <c r="G22" s="8" t="s">
        <v>0</v>
      </c>
      <c r="H22" s="8" t="s">
        <v>1</v>
      </c>
      <c r="I22" s="8" t="s">
        <v>0</v>
      </c>
      <c r="J22" s="8" t="s">
        <v>0</v>
      </c>
      <c r="K22" s="8" t="s">
        <v>0</v>
      </c>
      <c r="L22" s="9">
        <f t="shared" si="0"/>
        <v>77.777777777777786</v>
      </c>
      <c r="M22" s="9">
        <f t="shared" si="1"/>
        <v>22.222222222222221</v>
      </c>
      <c r="N22" s="5">
        <f t="shared" si="2"/>
        <v>7</v>
      </c>
      <c r="O22" s="34">
        <f t="shared" si="3"/>
        <v>691.11</v>
      </c>
    </row>
    <row r="23" spans="1:15" x14ac:dyDescent="0.2">
      <c r="A23" s="7" t="s">
        <v>6</v>
      </c>
      <c r="B23" s="7" t="s">
        <v>5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9">
        <f t="shared" si="0"/>
        <v>100</v>
      </c>
      <c r="M23" s="9">
        <f t="shared" si="1"/>
        <v>0</v>
      </c>
      <c r="N23" s="5">
        <f t="shared" si="2"/>
        <v>9</v>
      </c>
      <c r="O23" s="34" t="s">
        <v>31</v>
      </c>
    </row>
    <row r="24" spans="1:15" x14ac:dyDescent="0.2">
      <c r="A24" s="10" t="s">
        <v>35</v>
      </c>
      <c r="B24" s="10" t="s">
        <v>5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9">
        <f t="shared" si="0"/>
        <v>100</v>
      </c>
      <c r="M24" s="9">
        <f t="shared" si="1"/>
        <v>0</v>
      </c>
      <c r="N24" s="5">
        <f t="shared" si="2"/>
        <v>9</v>
      </c>
      <c r="O24" s="34">
        <f t="shared" si="3"/>
        <v>888.57</v>
      </c>
    </row>
    <row r="25" spans="1:15" x14ac:dyDescent="0.2">
      <c r="A25" s="10" t="s">
        <v>4</v>
      </c>
      <c r="B25" s="10" t="s">
        <v>3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  <c r="H25" s="8" t="s">
        <v>0</v>
      </c>
      <c r="I25" s="8" t="s">
        <v>1</v>
      </c>
      <c r="J25" s="8" t="s">
        <v>0</v>
      </c>
      <c r="K25" s="8" t="s">
        <v>0</v>
      </c>
      <c r="L25" s="9">
        <f t="shared" si="0"/>
        <v>88.888888888888886</v>
      </c>
      <c r="M25" s="9">
        <f t="shared" si="1"/>
        <v>11.111111111111111</v>
      </c>
      <c r="N25" s="5">
        <f t="shared" si="2"/>
        <v>8</v>
      </c>
      <c r="O25" s="34">
        <f t="shared" si="3"/>
        <v>789.84</v>
      </c>
    </row>
    <row r="26" spans="1:15" x14ac:dyDescent="0.2">
      <c r="A26" s="10" t="s">
        <v>34</v>
      </c>
      <c r="B26" s="10" t="s">
        <v>33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1</v>
      </c>
      <c r="H26" s="8" t="s">
        <v>0</v>
      </c>
      <c r="I26" s="8" t="s">
        <v>0</v>
      </c>
      <c r="J26" s="8" t="s">
        <v>0</v>
      </c>
      <c r="K26" s="8" t="s">
        <v>0</v>
      </c>
      <c r="L26" s="9">
        <f t="shared" si="0"/>
        <v>88.888888888888886</v>
      </c>
      <c r="M26" s="9">
        <f t="shared" si="1"/>
        <v>11.111111111111111</v>
      </c>
      <c r="N26" s="5">
        <f t="shared" si="2"/>
        <v>8</v>
      </c>
      <c r="O26" s="34">
        <f t="shared" si="3"/>
        <v>789.84</v>
      </c>
    </row>
  </sheetData>
  <sortState xmlns:xlrd2="http://schemas.microsoft.com/office/spreadsheetml/2017/richdata2" ref="A4:M26">
    <sortCondition ref="A4:A26"/>
  </sortState>
  <mergeCells count="1">
    <mergeCell ref="A1:O1"/>
  </mergeCells>
  <printOptions horizontalCentered="1"/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sqref="A1:I1"/>
    </sheetView>
  </sheetViews>
  <sheetFormatPr baseColWidth="10" defaultRowHeight="12" x14ac:dyDescent="0.2"/>
  <cols>
    <col min="1" max="2" width="9.7109375" style="16" customWidth="1"/>
    <col min="3" max="3" width="7.42578125" style="1" bestFit="1" customWidth="1"/>
    <col min="4" max="4" width="7.28515625" style="16" bestFit="1" customWidth="1"/>
    <col min="5" max="5" width="7.5703125" style="16" bestFit="1" customWidth="1"/>
    <col min="6" max="6" width="15" style="1" bestFit="1" customWidth="1"/>
    <col min="7" max="7" width="9.28515625" style="1" bestFit="1" customWidth="1"/>
    <col min="8" max="8" width="8.28515625" style="1" customWidth="1"/>
    <col min="9" max="16384" width="11.42578125" style="1"/>
  </cols>
  <sheetData>
    <row r="1" spans="1:9" ht="28.5" customHeight="1" x14ac:dyDescent="0.2">
      <c r="A1" s="36" t="s">
        <v>60</v>
      </c>
      <c r="B1" s="36"/>
      <c r="C1" s="36"/>
      <c r="D1" s="36"/>
      <c r="E1" s="36"/>
      <c r="F1" s="36"/>
      <c r="G1" s="36"/>
      <c r="H1" s="36"/>
      <c r="I1" s="36"/>
    </row>
    <row r="2" spans="1:9" ht="12.75" x14ac:dyDescent="0.2">
      <c r="A2" s="37" t="s">
        <v>61</v>
      </c>
      <c r="B2" s="37"/>
      <c r="C2" s="37"/>
      <c r="D2" s="37"/>
      <c r="E2" s="37"/>
      <c r="F2" s="37"/>
      <c r="G2" s="37"/>
      <c r="H2" s="37"/>
      <c r="I2" s="37"/>
    </row>
    <row r="4" spans="1:9" s="21" customFormat="1" ht="24" x14ac:dyDescent="0.25">
      <c r="A4" s="19"/>
      <c r="B4" s="20" t="s">
        <v>28</v>
      </c>
      <c r="C4" s="20" t="s">
        <v>46</v>
      </c>
      <c r="D4" s="20" t="s">
        <v>30</v>
      </c>
      <c r="E4" s="20" t="s">
        <v>29</v>
      </c>
      <c r="F4" s="20" t="s">
        <v>47</v>
      </c>
      <c r="G4" s="20" t="s">
        <v>48</v>
      </c>
      <c r="H4" s="20" t="s">
        <v>52</v>
      </c>
      <c r="I4" s="20" t="s">
        <v>55</v>
      </c>
    </row>
    <row r="5" spans="1:9" x14ac:dyDescent="0.2">
      <c r="A5" s="12" t="s">
        <v>27</v>
      </c>
      <c r="B5" s="13">
        <f t="shared" ref="B5:G5" si="0">COUNTIF(B7:B104,"présent")/(COUNTA(B7:B104))*100</f>
        <v>94.73684210526315</v>
      </c>
      <c r="C5" s="13">
        <f t="shared" si="0"/>
        <v>94.73684210526315</v>
      </c>
      <c r="D5" s="13">
        <f t="shared" si="0"/>
        <v>80.701754385964904</v>
      </c>
      <c r="E5" s="13">
        <f t="shared" si="0"/>
        <v>91.228070175438589</v>
      </c>
      <c r="F5" s="13">
        <f t="shared" si="0"/>
        <v>91.228070175438589</v>
      </c>
      <c r="G5" s="13">
        <f t="shared" si="0"/>
        <v>82.456140350877192</v>
      </c>
      <c r="H5" s="13">
        <f>COUNTIF(H8:H104,"présent")/(COUNTA(H8:H104))*100</f>
        <v>85.714285714285708</v>
      </c>
      <c r="I5" s="13">
        <v>25</v>
      </c>
    </row>
    <row r="6" spans="1:9" x14ac:dyDescent="0.2">
      <c r="A6" s="12" t="s">
        <v>2</v>
      </c>
      <c r="B6" s="13">
        <f t="shared" ref="B6:H6" si="1">COUNTIF(B7:B106,"absent")/(COUNTA(B7:B106))*100</f>
        <v>5.2631578947368416</v>
      </c>
      <c r="C6" s="13">
        <f t="shared" si="1"/>
        <v>5.2631578947368416</v>
      </c>
      <c r="D6" s="13">
        <f t="shared" si="1"/>
        <v>19.298245614035086</v>
      </c>
      <c r="E6" s="13">
        <f t="shared" si="1"/>
        <v>8.7719298245614024</v>
      </c>
      <c r="F6" s="13">
        <f t="shared" si="1"/>
        <v>8.7719298245614024</v>
      </c>
      <c r="G6" s="13">
        <f t="shared" si="1"/>
        <v>17.543859649122805</v>
      </c>
      <c r="H6" s="13">
        <f t="shared" si="1"/>
        <v>14.035087719298245</v>
      </c>
      <c r="I6" s="13">
        <v>75</v>
      </c>
    </row>
    <row r="7" spans="1:9" x14ac:dyDescent="0.2">
      <c r="A7" s="14">
        <v>43837</v>
      </c>
      <c r="B7" s="17" t="s">
        <v>0</v>
      </c>
      <c r="C7" s="17" t="s">
        <v>0</v>
      </c>
      <c r="D7" s="17" t="s">
        <v>1</v>
      </c>
      <c r="E7" s="17" t="s">
        <v>0</v>
      </c>
      <c r="F7" s="17" t="s">
        <v>0</v>
      </c>
      <c r="G7" s="17" t="s">
        <v>0</v>
      </c>
      <c r="H7" s="17" t="s">
        <v>0</v>
      </c>
      <c r="I7" s="17" t="s">
        <v>31</v>
      </c>
    </row>
    <row r="8" spans="1:9" x14ac:dyDescent="0.2">
      <c r="A8" s="14">
        <f>A7+7</f>
        <v>43844</v>
      </c>
      <c r="B8" s="17" t="s">
        <v>0</v>
      </c>
      <c r="C8" s="17" t="s">
        <v>0</v>
      </c>
      <c r="D8" s="17" t="s">
        <v>1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31</v>
      </c>
    </row>
    <row r="9" spans="1:9" x14ac:dyDescent="0.2">
      <c r="A9" s="14">
        <f t="shared" ref="A9:A61" si="2">A8+7</f>
        <v>43851</v>
      </c>
      <c r="B9" s="17" t="s">
        <v>0</v>
      </c>
      <c r="C9" s="17" t="s">
        <v>0</v>
      </c>
      <c r="D9" s="17" t="s">
        <v>1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31</v>
      </c>
    </row>
    <row r="10" spans="1:9" x14ac:dyDescent="0.2">
      <c r="A10" s="14">
        <f t="shared" si="2"/>
        <v>43858</v>
      </c>
      <c r="B10" s="17" t="s">
        <v>0</v>
      </c>
      <c r="C10" s="17" t="s">
        <v>0</v>
      </c>
      <c r="D10" s="17" t="s">
        <v>1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31</v>
      </c>
    </row>
    <row r="11" spans="1:9" x14ac:dyDescent="0.2">
      <c r="A11" s="14">
        <f t="shared" si="2"/>
        <v>43865</v>
      </c>
      <c r="B11" s="17" t="s">
        <v>1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31</v>
      </c>
    </row>
    <row r="12" spans="1:9" x14ac:dyDescent="0.2">
      <c r="A12" s="14">
        <f t="shared" si="2"/>
        <v>43872</v>
      </c>
      <c r="B12" s="17" t="s">
        <v>0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1</v>
      </c>
      <c r="H12" s="17" t="s">
        <v>0</v>
      </c>
      <c r="I12" s="17" t="s">
        <v>31</v>
      </c>
    </row>
    <row r="13" spans="1:9" x14ac:dyDescent="0.2">
      <c r="A13" s="14">
        <f t="shared" si="2"/>
        <v>43879</v>
      </c>
      <c r="B13" s="17" t="s">
        <v>0</v>
      </c>
      <c r="C13" s="17" t="s">
        <v>0</v>
      </c>
      <c r="D13" s="17" t="s">
        <v>0</v>
      </c>
      <c r="E13" s="17" t="s">
        <v>0</v>
      </c>
      <c r="F13" s="17" t="s">
        <v>0</v>
      </c>
      <c r="G13" s="17" t="s">
        <v>0</v>
      </c>
      <c r="H13" s="17" t="s">
        <v>0</v>
      </c>
      <c r="I13" s="17" t="s">
        <v>31</v>
      </c>
    </row>
    <row r="14" spans="1:9" x14ac:dyDescent="0.2">
      <c r="A14" s="14">
        <v>43885</v>
      </c>
      <c r="B14" s="17" t="s">
        <v>0</v>
      </c>
      <c r="C14" s="17" t="s">
        <v>1</v>
      </c>
      <c r="D14" s="17" t="s">
        <v>0</v>
      </c>
      <c r="E14" s="17" t="s">
        <v>0</v>
      </c>
      <c r="F14" s="17" t="s">
        <v>1</v>
      </c>
      <c r="G14" s="17" t="s">
        <v>1</v>
      </c>
      <c r="H14" s="17" t="s">
        <v>0</v>
      </c>
      <c r="I14" s="17" t="s">
        <v>31</v>
      </c>
    </row>
    <row r="15" spans="1:9" x14ac:dyDescent="0.2">
      <c r="A15" s="14">
        <v>43893</v>
      </c>
      <c r="B15" s="17" t="s">
        <v>0</v>
      </c>
      <c r="C15" s="17" t="s">
        <v>1</v>
      </c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31</v>
      </c>
    </row>
    <row r="16" spans="1:9" x14ac:dyDescent="0.2">
      <c r="A16" s="14">
        <f t="shared" si="2"/>
        <v>43900</v>
      </c>
      <c r="B16" s="17" t="s">
        <v>0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31</v>
      </c>
    </row>
    <row r="17" spans="1:9" x14ac:dyDescent="0.2">
      <c r="A17" s="14">
        <f t="shared" si="2"/>
        <v>43907</v>
      </c>
      <c r="B17" s="17" t="s">
        <v>0</v>
      </c>
      <c r="C17" s="17" t="s">
        <v>0</v>
      </c>
      <c r="D17" s="17" t="s">
        <v>1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31</v>
      </c>
    </row>
    <row r="18" spans="1:9" x14ac:dyDescent="0.2">
      <c r="A18" s="14">
        <f t="shared" si="2"/>
        <v>43914</v>
      </c>
      <c r="B18" s="17" t="s">
        <v>0</v>
      </c>
      <c r="C18" s="17" t="s">
        <v>0</v>
      </c>
      <c r="D18" s="17" t="s">
        <v>1</v>
      </c>
      <c r="E18" s="17" t="s">
        <v>0</v>
      </c>
      <c r="F18" s="17" t="s">
        <v>0</v>
      </c>
      <c r="G18" s="17" t="s">
        <v>0</v>
      </c>
      <c r="H18" s="17" t="s">
        <v>1</v>
      </c>
      <c r="I18" s="17" t="s">
        <v>31</v>
      </c>
    </row>
    <row r="19" spans="1:9" x14ac:dyDescent="0.2">
      <c r="A19" s="14">
        <f t="shared" si="2"/>
        <v>43921</v>
      </c>
      <c r="B19" s="17" t="s">
        <v>0</v>
      </c>
      <c r="C19" s="17" t="s">
        <v>0</v>
      </c>
      <c r="D19" s="17" t="s">
        <v>1</v>
      </c>
      <c r="E19" s="17" t="s">
        <v>0</v>
      </c>
      <c r="F19" s="17" t="s">
        <v>0</v>
      </c>
      <c r="G19" s="17" t="s">
        <v>0</v>
      </c>
      <c r="H19" s="17" t="s">
        <v>0</v>
      </c>
      <c r="I19" s="17" t="s">
        <v>31</v>
      </c>
    </row>
    <row r="20" spans="1:9" x14ac:dyDescent="0.2">
      <c r="A20" s="14">
        <f t="shared" si="2"/>
        <v>43928</v>
      </c>
      <c r="B20" s="17" t="s">
        <v>0</v>
      </c>
      <c r="C20" s="17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31</v>
      </c>
    </row>
    <row r="21" spans="1:9" x14ac:dyDescent="0.2">
      <c r="A21" s="14">
        <f t="shared" si="2"/>
        <v>43935</v>
      </c>
      <c r="B21" s="17" t="s">
        <v>0</v>
      </c>
      <c r="C21" s="17" t="s">
        <v>0</v>
      </c>
      <c r="D21" s="17" t="s">
        <v>0</v>
      </c>
      <c r="E21" s="17" t="s">
        <v>0</v>
      </c>
      <c r="F21" s="17" t="s">
        <v>0</v>
      </c>
      <c r="G21" s="17" t="s">
        <v>0</v>
      </c>
      <c r="H21" s="17" t="s">
        <v>0</v>
      </c>
      <c r="I21" s="17" t="s">
        <v>31</v>
      </c>
    </row>
    <row r="22" spans="1:9" s="2" customFormat="1" x14ac:dyDescent="0.2">
      <c r="A22" s="15">
        <v>43941</v>
      </c>
      <c r="B22" s="18" t="s">
        <v>0</v>
      </c>
      <c r="C22" s="18" t="s">
        <v>0</v>
      </c>
      <c r="D22" s="18" t="s">
        <v>1</v>
      </c>
      <c r="E22" s="18" t="s">
        <v>1</v>
      </c>
      <c r="F22" s="18" t="s">
        <v>0</v>
      </c>
      <c r="G22" s="18" t="s">
        <v>1</v>
      </c>
      <c r="H22" s="18" t="s">
        <v>0</v>
      </c>
      <c r="I22" s="17" t="s">
        <v>31</v>
      </c>
    </row>
    <row r="23" spans="1:9" x14ac:dyDescent="0.2">
      <c r="A23" s="14">
        <v>43942</v>
      </c>
      <c r="B23" s="17" t="s">
        <v>0</v>
      </c>
      <c r="C23" s="17" t="s">
        <v>0</v>
      </c>
      <c r="D23" s="17" t="s">
        <v>0</v>
      </c>
      <c r="E23" s="17" t="s">
        <v>0</v>
      </c>
      <c r="F23" s="17" t="s">
        <v>0</v>
      </c>
      <c r="G23" s="17" t="s">
        <v>0</v>
      </c>
      <c r="H23" s="17" t="s">
        <v>0</v>
      </c>
      <c r="I23" s="17" t="s">
        <v>31</v>
      </c>
    </row>
    <row r="24" spans="1:9" x14ac:dyDescent="0.2">
      <c r="A24" s="14">
        <f t="shared" si="2"/>
        <v>43949</v>
      </c>
      <c r="B24" s="17" t="s">
        <v>0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31</v>
      </c>
    </row>
    <row r="25" spans="1:9" x14ac:dyDescent="0.2">
      <c r="A25" s="14">
        <f t="shared" si="2"/>
        <v>43956</v>
      </c>
      <c r="B25" s="17" t="s">
        <v>0</v>
      </c>
      <c r="C25" s="17" t="s">
        <v>0</v>
      </c>
      <c r="D25" s="17" t="s">
        <v>0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31</v>
      </c>
    </row>
    <row r="26" spans="1:9" x14ac:dyDescent="0.2">
      <c r="A26" s="14">
        <f t="shared" si="2"/>
        <v>43963</v>
      </c>
      <c r="B26" s="17" t="s">
        <v>0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31</v>
      </c>
    </row>
    <row r="27" spans="1:9" x14ac:dyDescent="0.2">
      <c r="A27" s="14">
        <f t="shared" si="2"/>
        <v>43970</v>
      </c>
      <c r="B27" s="17" t="s">
        <v>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31</v>
      </c>
    </row>
    <row r="28" spans="1:9" s="2" customFormat="1" x14ac:dyDescent="0.2">
      <c r="A28" s="14">
        <f t="shared" si="2"/>
        <v>43977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31</v>
      </c>
    </row>
    <row r="29" spans="1:9" x14ac:dyDescent="0.2">
      <c r="A29" s="14">
        <f t="shared" si="2"/>
        <v>43984</v>
      </c>
      <c r="B29" s="17" t="s">
        <v>0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 t="s">
        <v>0</v>
      </c>
      <c r="I29" s="17" t="s">
        <v>31</v>
      </c>
    </row>
    <row r="30" spans="1:9" x14ac:dyDescent="0.2">
      <c r="A30" s="14">
        <f t="shared" si="2"/>
        <v>43991</v>
      </c>
      <c r="B30" s="17" t="s">
        <v>0</v>
      </c>
      <c r="C30" s="17" t="s">
        <v>0</v>
      </c>
      <c r="D30" s="17" t="s">
        <v>1</v>
      </c>
      <c r="E30" s="17" t="s">
        <v>0</v>
      </c>
      <c r="F30" s="17" t="s">
        <v>0</v>
      </c>
      <c r="G30" s="17" t="s">
        <v>0</v>
      </c>
      <c r="H30" s="17" t="s">
        <v>0</v>
      </c>
      <c r="I30" s="17" t="s">
        <v>31</v>
      </c>
    </row>
    <row r="31" spans="1:9" x14ac:dyDescent="0.2">
      <c r="A31" s="14">
        <f t="shared" si="2"/>
        <v>43998</v>
      </c>
      <c r="B31" s="17" t="s">
        <v>0</v>
      </c>
      <c r="C31" s="17" t="s">
        <v>0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31</v>
      </c>
    </row>
    <row r="32" spans="1:9" x14ac:dyDescent="0.2">
      <c r="A32" s="14">
        <f t="shared" si="2"/>
        <v>44005</v>
      </c>
      <c r="B32" s="17" t="s">
        <v>0</v>
      </c>
      <c r="C32" s="17" t="s">
        <v>0</v>
      </c>
      <c r="D32" s="17" t="s">
        <v>0</v>
      </c>
      <c r="E32" s="17" t="s">
        <v>0</v>
      </c>
      <c r="F32" s="17" t="s">
        <v>0</v>
      </c>
      <c r="G32" s="17" t="s">
        <v>0</v>
      </c>
      <c r="H32" s="17" t="s">
        <v>0</v>
      </c>
      <c r="I32" s="17" t="s">
        <v>31</v>
      </c>
    </row>
    <row r="33" spans="1:9" x14ac:dyDescent="0.2">
      <c r="A33" s="14">
        <f t="shared" si="2"/>
        <v>44012</v>
      </c>
      <c r="B33" s="17" t="s">
        <v>1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1</v>
      </c>
      <c r="H33" s="17" t="s">
        <v>1</v>
      </c>
      <c r="I33" s="17" t="s">
        <v>31</v>
      </c>
    </row>
    <row r="34" spans="1:9" s="2" customFormat="1" x14ac:dyDescent="0.2">
      <c r="A34" s="14">
        <f t="shared" si="2"/>
        <v>44019</v>
      </c>
      <c r="B34" s="17" t="s">
        <v>0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31</v>
      </c>
    </row>
    <row r="35" spans="1:9" x14ac:dyDescent="0.2">
      <c r="A35" s="14">
        <f t="shared" si="2"/>
        <v>44026</v>
      </c>
      <c r="B35" s="17" t="s">
        <v>0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31</v>
      </c>
    </row>
    <row r="36" spans="1:9" x14ac:dyDescent="0.2">
      <c r="A36" s="14">
        <v>44032</v>
      </c>
      <c r="B36" s="17" t="s">
        <v>0</v>
      </c>
      <c r="C36" s="17" t="s">
        <v>0</v>
      </c>
      <c r="D36" s="17" t="s">
        <v>0</v>
      </c>
      <c r="E36" s="17" t="s">
        <v>0</v>
      </c>
      <c r="F36" s="17" t="s">
        <v>1</v>
      </c>
      <c r="G36" s="17" t="s">
        <v>1</v>
      </c>
      <c r="H36" s="17" t="s">
        <v>0</v>
      </c>
      <c r="I36" s="17" t="s">
        <v>31</v>
      </c>
    </row>
    <row r="37" spans="1:9" x14ac:dyDescent="0.2">
      <c r="A37" s="14">
        <v>44040</v>
      </c>
      <c r="B37" s="17" t="s">
        <v>1</v>
      </c>
      <c r="C37" s="17" t="s">
        <v>0</v>
      </c>
      <c r="D37" s="17" t="s">
        <v>0</v>
      </c>
      <c r="E37" s="17" t="s">
        <v>0</v>
      </c>
      <c r="F37" s="17" t="s">
        <v>1</v>
      </c>
      <c r="G37" s="17" t="s">
        <v>1</v>
      </c>
      <c r="H37" s="17" t="s">
        <v>0</v>
      </c>
      <c r="I37" s="17" t="s">
        <v>31</v>
      </c>
    </row>
    <row r="38" spans="1:9" x14ac:dyDescent="0.2">
      <c r="A38" s="14">
        <f t="shared" si="2"/>
        <v>44047</v>
      </c>
      <c r="B38" s="17" t="s">
        <v>0</v>
      </c>
      <c r="C38" s="17" t="s">
        <v>0</v>
      </c>
      <c r="D38" s="17" t="s">
        <v>1</v>
      </c>
      <c r="E38" s="17" t="s">
        <v>0</v>
      </c>
      <c r="F38" s="17" t="s">
        <v>0</v>
      </c>
      <c r="G38" s="17" t="s">
        <v>1</v>
      </c>
      <c r="H38" s="17" t="s">
        <v>1</v>
      </c>
      <c r="I38" s="17" t="s">
        <v>31</v>
      </c>
    </row>
    <row r="39" spans="1:9" x14ac:dyDescent="0.2">
      <c r="A39" s="14">
        <f t="shared" si="2"/>
        <v>44054</v>
      </c>
      <c r="B39" s="17" t="s">
        <v>0</v>
      </c>
      <c r="C39" s="17" t="s">
        <v>0</v>
      </c>
      <c r="D39" s="17" t="s">
        <v>0</v>
      </c>
      <c r="E39" s="17" t="s">
        <v>1</v>
      </c>
      <c r="F39" s="17" t="s">
        <v>0</v>
      </c>
      <c r="G39" s="17" t="s">
        <v>0</v>
      </c>
      <c r="H39" s="17" t="s">
        <v>0</v>
      </c>
      <c r="I39" s="17" t="s">
        <v>31</v>
      </c>
    </row>
    <row r="40" spans="1:9" x14ac:dyDescent="0.2">
      <c r="A40" s="14">
        <f t="shared" si="2"/>
        <v>44061</v>
      </c>
      <c r="B40" s="17" t="s">
        <v>0</v>
      </c>
      <c r="C40" s="17" t="s">
        <v>0</v>
      </c>
      <c r="D40" s="17" t="s">
        <v>0</v>
      </c>
      <c r="E40" s="17" t="s">
        <v>1</v>
      </c>
      <c r="F40" s="17" t="s">
        <v>0</v>
      </c>
      <c r="G40" s="17" t="s">
        <v>1</v>
      </c>
      <c r="H40" s="17" t="s">
        <v>0</v>
      </c>
      <c r="I40" s="17" t="s">
        <v>31</v>
      </c>
    </row>
    <row r="41" spans="1:9" s="2" customFormat="1" x14ac:dyDescent="0.2">
      <c r="A41" s="15">
        <v>44062</v>
      </c>
      <c r="B41" s="18" t="s">
        <v>0</v>
      </c>
      <c r="C41" s="18" t="s">
        <v>0</v>
      </c>
      <c r="D41" s="18" t="s">
        <v>1</v>
      </c>
      <c r="E41" s="18" t="s">
        <v>0</v>
      </c>
      <c r="F41" s="18" t="s">
        <v>0</v>
      </c>
      <c r="G41" s="18" t="s">
        <v>1</v>
      </c>
      <c r="H41" s="18" t="s">
        <v>0</v>
      </c>
      <c r="I41" s="17" t="s">
        <v>31</v>
      </c>
    </row>
    <row r="42" spans="1:9" x14ac:dyDescent="0.2">
      <c r="A42" s="14">
        <f t="shared" si="2"/>
        <v>44069</v>
      </c>
      <c r="B42" s="17" t="s">
        <v>0</v>
      </c>
      <c r="C42" s="17" t="s">
        <v>0</v>
      </c>
      <c r="D42" s="17" t="s">
        <v>0</v>
      </c>
      <c r="E42" s="17" t="s">
        <v>1</v>
      </c>
      <c r="F42" s="17" t="s">
        <v>0</v>
      </c>
      <c r="G42" s="17" t="s">
        <v>0</v>
      </c>
      <c r="H42" s="17" t="s">
        <v>0</v>
      </c>
      <c r="I42" s="17" t="s">
        <v>31</v>
      </c>
    </row>
    <row r="43" spans="1:9" x14ac:dyDescent="0.2">
      <c r="A43" s="14">
        <v>44075</v>
      </c>
      <c r="B43" s="17" t="s">
        <v>0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31</v>
      </c>
    </row>
    <row r="44" spans="1:9" x14ac:dyDescent="0.2">
      <c r="A44" s="14">
        <f t="shared" si="2"/>
        <v>44082</v>
      </c>
      <c r="B44" s="17" t="s">
        <v>0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31</v>
      </c>
    </row>
    <row r="45" spans="1:9" x14ac:dyDescent="0.2">
      <c r="A45" s="14">
        <f t="shared" si="2"/>
        <v>44089</v>
      </c>
      <c r="B45" s="17" t="s">
        <v>0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 t="s">
        <v>31</v>
      </c>
    </row>
    <row r="46" spans="1:9" x14ac:dyDescent="0.2">
      <c r="A46" s="14">
        <v>44095</v>
      </c>
      <c r="B46" s="17" t="s">
        <v>0</v>
      </c>
      <c r="C46" s="17" t="s">
        <v>1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7" t="s">
        <v>31</v>
      </c>
    </row>
    <row r="47" spans="1:9" s="2" customFormat="1" x14ac:dyDescent="0.2">
      <c r="A47" s="15">
        <f t="shared" si="2"/>
        <v>44102</v>
      </c>
      <c r="B47" s="18" t="s">
        <v>0</v>
      </c>
      <c r="C47" s="18" t="s">
        <v>0</v>
      </c>
      <c r="D47" s="18" t="s">
        <v>0</v>
      </c>
      <c r="E47" s="18" t="s">
        <v>0</v>
      </c>
      <c r="F47" s="18" t="s">
        <v>0</v>
      </c>
      <c r="G47" s="18" t="s">
        <v>0</v>
      </c>
      <c r="H47" s="18" t="s">
        <v>0</v>
      </c>
      <c r="I47" s="17" t="s">
        <v>31</v>
      </c>
    </row>
    <row r="48" spans="1:9" x14ac:dyDescent="0.2">
      <c r="A48" s="14">
        <v>44103</v>
      </c>
      <c r="B48" s="17" t="s">
        <v>0</v>
      </c>
      <c r="C48" s="17" t="s">
        <v>0</v>
      </c>
      <c r="D48" s="17" t="s">
        <v>0</v>
      </c>
      <c r="E48" s="17" t="s">
        <v>0</v>
      </c>
      <c r="F48" s="17" t="s">
        <v>0</v>
      </c>
      <c r="G48" s="17" t="s">
        <v>0</v>
      </c>
      <c r="H48" s="17" t="s">
        <v>1</v>
      </c>
      <c r="I48" s="17" t="s">
        <v>31</v>
      </c>
    </row>
    <row r="49" spans="1:9" x14ac:dyDescent="0.2">
      <c r="A49" s="14">
        <f t="shared" si="2"/>
        <v>44110</v>
      </c>
      <c r="B49" s="17" t="s">
        <v>0</v>
      </c>
      <c r="C49" s="17" t="s">
        <v>0</v>
      </c>
      <c r="D49" s="17" t="s">
        <v>0</v>
      </c>
      <c r="E49" s="17" t="s">
        <v>0</v>
      </c>
      <c r="F49" s="17" t="s">
        <v>0</v>
      </c>
      <c r="G49" s="17" t="s">
        <v>0</v>
      </c>
      <c r="H49" s="17" t="s">
        <v>0</v>
      </c>
      <c r="I49" s="17" t="s">
        <v>31</v>
      </c>
    </row>
    <row r="50" spans="1:9" x14ac:dyDescent="0.2">
      <c r="A50" s="14">
        <f t="shared" si="2"/>
        <v>44117</v>
      </c>
      <c r="B50" s="17" t="s">
        <v>0</v>
      </c>
      <c r="C50" s="17" t="s">
        <v>0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7" t="s">
        <v>31</v>
      </c>
    </row>
    <row r="51" spans="1:9" x14ac:dyDescent="0.2">
      <c r="A51" s="14">
        <f t="shared" si="2"/>
        <v>44124</v>
      </c>
      <c r="B51" s="17" t="s">
        <v>0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31</v>
      </c>
    </row>
    <row r="52" spans="1:9" x14ac:dyDescent="0.2">
      <c r="A52" s="14">
        <f t="shared" si="2"/>
        <v>44131</v>
      </c>
      <c r="B52" s="17" t="s">
        <v>0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31</v>
      </c>
    </row>
    <row r="53" spans="1:9" s="2" customFormat="1" x14ac:dyDescent="0.2">
      <c r="A53" s="15">
        <v>44134</v>
      </c>
      <c r="B53" s="18" t="s">
        <v>0</v>
      </c>
      <c r="C53" s="18" t="s">
        <v>0</v>
      </c>
      <c r="D53" s="18" t="s">
        <v>0</v>
      </c>
      <c r="E53" s="18" t="s">
        <v>0</v>
      </c>
      <c r="F53" s="18" t="s">
        <v>0</v>
      </c>
      <c r="G53" s="18" t="s">
        <v>0</v>
      </c>
      <c r="H53" s="18" t="s">
        <v>0</v>
      </c>
      <c r="I53" s="17" t="s">
        <v>31</v>
      </c>
    </row>
    <row r="54" spans="1:9" x14ac:dyDescent="0.2">
      <c r="A54" s="14">
        <v>44145</v>
      </c>
      <c r="B54" s="17" t="s">
        <v>0</v>
      </c>
      <c r="C54" s="17" t="s">
        <v>0</v>
      </c>
      <c r="D54" s="17" t="s">
        <v>0</v>
      </c>
      <c r="E54" s="17" t="s">
        <v>0</v>
      </c>
      <c r="F54" s="17" t="s">
        <v>0</v>
      </c>
      <c r="G54" s="17" t="s">
        <v>0</v>
      </c>
      <c r="H54" s="17" t="s">
        <v>1</v>
      </c>
      <c r="I54" s="17" t="s">
        <v>1</v>
      </c>
    </row>
    <row r="55" spans="1:9" s="2" customFormat="1" x14ac:dyDescent="0.2">
      <c r="A55" s="15">
        <v>44147</v>
      </c>
      <c r="B55" s="18" t="s">
        <v>0</v>
      </c>
      <c r="C55" s="18" t="s">
        <v>0</v>
      </c>
      <c r="D55" s="18" t="s">
        <v>0</v>
      </c>
      <c r="E55" s="18" t="s">
        <v>0</v>
      </c>
      <c r="F55" s="18" t="s">
        <v>0</v>
      </c>
      <c r="G55" s="18" t="s">
        <v>0</v>
      </c>
      <c r="H55" s="18" t="s">
        <v>1</v>
      </c>
      <c r="I55" s="18" t="s">
        <v>0</v>
      </c>
    </row>
    <row r="56" spans="1:9" x14ac:dyDescent="0.2">
      <c r="A56" s="14">
        <v>44152</v>
      </c>
      <c r="B56" s="17" t="s">
        <v>0</v>
      </c>
      <c r="C56" s="17" t="s">
        <v>0</v>
      </c>
      <c r="D56" s="17" t="s">
        <v>0</v>
      </c>
      <c r="E56" s="17" t="s">
        <v>0</v>
      </c>
      <c r="F56" s="17" t="s">
        <v>0</v>
      </c>
      <c r="G56" s="17" t="s">
        <v>0</v>
      </c>
      <c r="H56" s="17" t="s">
        <v>1</v>
      </c>
      <c r="I56" s="17" t="s">
        <v>1</v>
      </c>
    </row>
    <row r="57" spans="1:9" x14ac:dyDescent="0.2">
      <c r="A57" s="14">
        <f t="shared" si="2"/>
        <v>44159</v>
      </c>
      <c r="B57" s="17" t="s">
        <v>0</v>
      </c>
      <c r="C57" s="17" t="s">
        <v>0</v>
      </c>
      <c r="D57" s="17" t="s">
        <v>0</v>
      </c>
      <c r="E57" s="17" t="s">
        <v>0</v>
      </c>
      <c r="F57" s="17" t="s">
        <v>0</v>
      </c>
      <c r="G57" s="17" t="s">
        <v>0</v>
      </c>
      <c r="H57" s="17" t="s">
        <v>0</v>
      </c>
      <c r="I57" s="17" t="s">
        <v>31</v>
      </c>
    </row>
    <row r="58" spans="1:9" x14ac:dyDescent="0.2">
      <c r="A58" s="14">
        <f t="shared" si="2"/>
        <v>44166</v>
      </c>
      <c r="B58" s="17" t="s">
        <v>0</v>
      </c>
      <c r="C58" s="17" t="s">
        <v>0</v>
      </c>
      <c r="D58" s="17" t="s">
        <v>0</v>
      </c>
      <c r="E58" s="17" t="s">
        <v>0</v>
      </c>
      <c r="F58" s="17" t="s">
        <v>0</v>
      </c>
      <c r="G58" s="17" t="s">
        <v>0</v>
      </c>
      <c r="H58" s="17" t="s">
        <v>0</v>
      </c>
      <c r="I58" s="17" t="s">
        <v>31</v>
      </c>
    </row>
    <row r="59" spans="1:9" s="2" customFormat="1" x14ac:dyDescent="0.2">
      <c r="A59" s="14">
        <f t="shared" si="2"/>
        <v>44173</v>
      </c>
      <c r="B59" s="17" t="s">
        <v>0</v>
      </c>
      <c r="C59" s="17" t="s">
        <v>0</v>
      </c>
      <c r="D59" s="17" t="s">
        <v>0</v>
      </c>
      <c r="E59" s="17" t="s">
        <v>0</v>
      </c>
      <c r="F59" s="17" t="s">
        <v>0</v>
      </c>
      <c r="G59" s="17" t="s">
        <v>0</v>
      </c>
      <c r="H59" s="17" t="s">
        <v>0</v>
      </c>
      <c r="I59" s="17" t="s">
        <v>31</v>
      </c>
    </row>
    <row r="60" spans="1:9" s="2" customFormat="1" x14ac:dyDescent="0.2">
      <c r="A60" s="15">
        <v>44176</v>
      </c>
      <c r="B60" s="18" t="s">
        <v>0</v>
      </c>
      <c r="C60" s="18" t="s">
        <v>0</v>
      </c>
      <c r="D60" s="18" t="s">
        <v>0</v>
      </c>
      <c r="E60" s="18" t="s">
        <v>0</v>
      </c>
      <c r="F60" s="18" t="s">
        <v>0</v>
      </c>
      <c r="G60" s="18" t="s">
        <v>0</v>
      </c>
      <c r="H60" s="18" t="s">
        <v>0</v>
      </c>
      <c r="I60" s="17" t="s">
        <v>31</v>
      </c>
    </row>
    <row r="61" spans="1:9" x14ac:dyDescent="0.2">
      <c r="A61" s="14">
        <f t="shared" si="2"/>
        <v>44183</v>
      </c>
      <c r="B61" s="17" t="s">
        <v>0</v>
      </c>
      <c r="C61" s="17" t="s">
        <v>0</v>
      </c>
      <c r="D61" s="17" t="s">
        <v>0</v>
      </c>
      <c r="E61" s="17" t="s">
        <v>0</v>
      </c>
      <c r="F61" s="17" t="s">
        <v>0</v>
      </c>
      <c r="G61" s="17" t="s">
        <v>0</v>
      </c>
      <c r="H61" s="17" t="s">
        <v>0</v>
      </c>
      <c r="I61" s="17" t="s">
        <v>31</v>
      </c>
    </row>
    <row r="62" spans="1:9" s="2" customFormat="1" x14ac:dyDescent="0.2">
      <c r="A62" s="15">
        <v>44187</v>
      </c>
      <c r="B62" s="18" t="s">
        <v>0</v>
      </c>
      <c r="C62" s="18" t="s">
        <v>0</v>
      </c>
      <c r="D62" s="18" t="s">
        <v>0</v>
      </c>
      <c r="E62" s="18" t="s">
        <v>1</v>
      </c>
      <c r="F62" s="18" t="s">
        <v>1</v>
      </c>
      <c r="G62" s="18" t="s">
        <v>1</v>
      </c>
      <c r="H62" s="18" t="s">
        <v>0</v>
      </c>
      <c r="I62" s="17" t="s">
        <v>31</v>
      </c>
    </row>
    <row r="63" spans="1:9" x14ac:dyDescent="0.2">
      <c r="A63" s="14">
        <v>44193</v>
      </c>
      <c r="B63" s="17" t="s">
        <v>0</v>
      </c>
      <c r="C63" s="17" t="s">
        <v>0</v>
      </c>
      <c r="D63" s="17" t="s">
        <v>0</v>
      </c>
      <c r="E63" s="17" t="s">
        <v>0</v>
      </c>
      <c r="F63" s="17" t="s">
        <v>1</v>
      </c>
      <c r="G63" s="17" t="s">
        <v>0</v>
      </c>
      <c r="H63" s="17" t="s">
        <v>1</v>
      </c>
      <c r="I63" s="17" t="s">
        <v>1</v>
      </c>
    </row>
  </sheetData>
  <mergeCells count="2">
    <mergeCell ref="A1:I1"/>
    <mergeCell ref="A2:I2"/>
  </mergeCells>
  <printOptions horizontalCentered="1"/>
  <pageMargins left="0.23622047244094491" right="0.23622047244094491" top="0.55118110236220474" bottom="0.55118110236220474" header="0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sqref="A1:H1"/>
    </sheetView>
  </sheetViews>
  <sheetFormatPr baseColWidth="10" defaultColWidth="29.7109375" defaultRowHeight="12.75" x14ac:dyDescent="0.2"/>
  <cols>
    <col min="1" max="1" width="15.140625" style="6" bestFit="1" customWidth="1"/>
    <col min="2" max="2" width="10.140625" style="6" bestFit="1" customWidth="1"/>
    <col min="3" max="4" width="7.28515625" style="6" bestFit="1" customWidth="1"/>
    <col min="5" max="5" width="9.85546875" style="6" bestFit="1" customWidth="1"/>
    <col min="6" max="6" width="9.28515625" style="6" bestFit="1" customWidth="1"/>
    <col min="7" max="7" width="9.85546875" style="11" bestFit="1" customWidth="1"/>
    <col min="8" max="8" width="12.42578125" style="6" bestFit="1" customWidth="1"/>
    <col min="9" max="16384" width="29.7109375" style="6"/>
  </cols>
  <sheetData>
    <row r="1" spans="1:8" ht="28.5" customHeight="1" x14ac:dyDescent="0.2">
      <c r="A1" s="36" t="s">
        <v>63</v>
      </c>
      <c r="B1" s="36"/>
      <c r="C1" s="36"/>
      <c r="D1" s="36"/>
      <c r="E1" s="36"/>
      <c r="F1" s="36"/>
      <c r="G1" s="36"/>
      <c r="H1" s="36"/>
    </row>
    <row r="2" spans="1:8" ht="12.75" customHeight="1" x14ac:dyDescent="0.2">
      <c r="A2" s="37" t="s">
        <v>62</v>
      </c>
      <c r="B2" s="37"/>
      <c r="C2" s="37"/>
      <c r="D2" s="37"/>
      <c r="E2" s="37"/>
      <c r="F2" s="37"/>
      <c r="G2" s="37"/>
      <c r="H2" s="37"/>
    </row>
    <row r="3" spans="1:8" x14ac:dyDescent="0.2">
      <c r="G3" s="6"/>
    </row>
    <row r="4" spans="1:8" x14ac:dyDescent="0.2">
      <c r="A4" s="22"/>
      <c r="B4" s="23"/>
      <c r="C4" s="23">
        <v>43978</v>
      </c>
      <c r="D4" s="23">
        <v>44180</v>
      </c>
      <c r="E4" s="5" t="s">
        <v>27</v>
      </c>
      <c r="F4" s="5" t="s">
        <v>2</v>
      </c>
      <c r="G4" s="5" t="s">
        <v>58</v>
      </c>
      <c r="H4" s="23" t="s">
        <v>49</v>
      </c>
    </row>
    <row r="5" spans="1:8" x14ac:dyDescent="0.2">
      <c r="A5" s="26" t="s">
        <v>38</v>
      </c>
      <c r="B5" s="27" t="s">
        <v>39</v>
      </c>
      <c r="C5" s="27" t="s">
        <v>0</v>
      </c>
      <c r="D5" s="27" t="s">
        <v>0</v>
      </c>
      <c r="E5" s="27">
        <v>100</v>
      </c>
      <c r="F5" s="27">
        <v>0</v>
      </c>
      <c r="G5" s="5">
        <f>COUNTIF(C5:D5,"présent")</f>
        <v>2</v>
      </c>
      <c r="H5" s="28">
        <f>2*54.8</f>
        <v>109.6</v>
      </c>
    </row>
    <row r="6" spans="1:8" x14ac:dyDescent="0.2">
      <c r="A6" s="22" t="s">
        <v>22</v>
      </c>
      <c r="B6" s="24" t="s">
        <v>21</v>
      </c>
      <c r="C6" s="24" t="s">
        <v>0</v>
      </c>
      <c r="D6" s="24" t="s">
        <v>0</v>
      </c>
      <c r="E6" s="24">
        <v>100</v>
      </c>
      <c r="F6" s="24">
        <v>0</v>
      </c>
      <c r="G6" s="5">
        <f t="shared" ref="G6:G17" si="0">COUNTIF(C6:D6,"présent")</f>
        <v>2</v>
      </c>
      <c r="H6" s="25" t="s">
        <v>31</v>
      </c>
    </row>
    <row r="7" spans="1:8" s="32" customFormat="1" x14ac:dyDescent="0.2">
      <c r="A7" s="26" t="s">
        <v>53</v>
      </c>
      <c r="B7" s="27" t="s">
        <v>54</v>
      </c>
      <c r="C7" s="27" t="s">
        <v>0</v>
      </c>
      <c r="D7" s="27" t="s">
        <v>31</v>
      </c>
      <c r="E7" s="27">
        <v>100</v>
      </c>
      <c r="F7" s="27">
        <v>0</v>
      </c>
      <c r="G7" s="5">
        <f t="shared" si="0"/>
        <v>1</v>
      </c>
      <c r="H7" s="28">
        <v>54.8</v>
      </c>
    </row>
    <row r="8" spans="1:8" x14ac:dyDescent="0.2">
      <c r="A8" s="26" t="s">
        <v>32</v>
      </c>
      <c r="B8" s="27" t="s">
        <v>33</v>
      </c>
      <c r="C8" s="27" t="s">
        <v>0</v>
      </c>
      <c r="D8" s="27" t="s">
        <v>0</v>
      </c>
      <c r="E8" s="27">
        <v>100</v>
      </c>
      <c r="F8" s="27">
        <v>0</v>
      </c>
      <c r="G8" s="5">
        <f t="shared" si="0"/>
        <v>2</v>
      </c>
      <c r="H8" s="28">
        <f>2*54.8</f>
        <v>109.6</v>
      </c>
    </row>
    <row r="9" spans="1:8" x14ac:dyDescent="0.2">
      <c r="A9" s="26" t="s">
        <v>40</v>
      </c>
      <c r="B9" s="27" t="s">
        <v>41</v>
      </c>
      <c r="C9" s="27" t="s">
        <v>1</v>
      </c>
      <c r="D9" s="27" t="s">
        <v>0</v>
      </c>
      <c r="E9" s="27">
        <v>50</v>
      </c>
      <c r="F9" s="27">
        <v>50</v>
      </c>
      <c r="G9" s="5">
        <f t="shared" si="0"/>
        <v>1</v>
      </c>
      <c r="H9" s="28">
        <v>54.8</v>
      </c>
    </row>
    <row r="10" spans="1:8" x14ac:dyDescent="0.2">
      <c r="A10" s="22" t="s">
        <v>42</v>
      </c>
      <c r="B10" s="24" t="s">
        <v>43</v>
      </c>
      <c r="C10" s="24" t="s">
        <v>1</v>
      </c>
      <c r="D10" s="24" t="s">
        <v>1</v>
      </c>
      <c r="E10" s="24">
        <v>0</v>
      </c>
      <c r="F10" s="24">
        <v>100</v>
      </c>
      <c r="G10" s="5">
        <f t="shared" si="0"/>
        <v>0</v>
      </c>
      <c r="H10" s="25" t="s">
        <v>31</v>
      </c>
    </row>
    <row r="11" spans="1:8" x14ac:dyDescent="0.2">
      <c r="A11" s="26" t="s">
        <v>18</v>
      </c>
      <c r="B11" s="27" t="s">
        <v>17</v>
      </c>
      <c r="C11" s="27" t="s">
        <v>0</v>
      </c>
      <c r="D11" s="27" t="s">
        <v>0</v>
      </c>
      <c r="E11" s="27">
        <v>100</v>
      </c>
      <c r="F11" s="27">
        <v>0</v>
      </c>
      <c r="G11" s="5">
        <f t="shared" si="0"/>
        <v>2</v>
      </c>
      <c r="H11" s="28">
        <f>2*54.8</f>
        <v>109.6</v>
      </c>
    </row>
    <row r="12" spans="1:8" x14ac:dyDescent="0.2">
      <c r="A12" s="22" t="s">
        <v>44</v>
      </c>
      <c r="B12" s="24" t="s">
        <v>45</v>
      </c>
      <c r="C12" s="24" t="s">
        <v>0</v>
      </c>
      <c r="D12" s="24" t="s">
        <v>0</v>
      </c>
      <c r="E12" s="24">
        <v>100</v>
      </c>
      <c r="F12" s="24">
        <v>0</v>
      </c>
      <c r="G12" s="5">
        <f t="shared" si="0"/>
        <v>2</v>
      </c>
      <c r="H12" s="25" t="s">
        <v>31</v>
      </c>
    </row>
    <row r="13" spans="1:8" x14ac:dyDescent="0.2">
      <c r="A13" s="26" t="s">
        <v>14</v>
      </c>
      <c r="B13" s="27" t="s">
        <v>13</v>
      </c>
      <c r="C13" s="27" t="s">
        <v>0</v>
      </c>
      <c r="D13" s="27" t="s">
        <v>0</v>
      </c>
      <c r="E13" s="27">
        <v>100</v>
      </c>
      <c r="F13" s="27">
        <v>0</v>
      </c>
      <c r="G13" s="5">
        <f t="shared" si="0"/>
        <v>2</v>
      </c>
      <c r="H13" s="28">
        <f>2*54.8</f>
        <v>109.6</v>
      </c>
    </row>
    <row r="14" spans="1:8" x14ac:dyDescent="0.2">
      <c r="A14" s="26" t="s">
        <v>12</v>
      </c>
      <c r="B14" s="27" t="s">
        <v>11</v>
      </c>
      <c r="C14" s="27" t="s">
        <v>0</v>
      </c>
      <c r="D14" s="27" t="s">
        <v>0</v>
      </c>
      <c r="E14" s="27">
        <v>100</v>
      </c>
      <c r="F14" s="27">
        <v>0</v>
      </c>
      <c r="G14" s="5">
        <f t="shared" si="0"/>
        <v>2</v>
      </c>
      <c r="H14" s="28">
        <f>2*54.8</f>
        <v>109.6</v>
      </c>
    </row>
    <row r="15" spans="1:8" x14ac:dyDescent="0.2">
      <c r="A15" s="22" t="s">
        <v>10</v>
      </c>
      <c r="B15" s="24" t="s">
        <v>9</v>
      </c>
      <c r="C15" s="24" t="s">
        <v>0</v>
      </c>
      <c r="D15" s="24" t="s">
        <v>0</v>
      </c>
      <c r="E15" s="24">
        <v>100</v>
      </c>
      <c r="F15" s="24">
        <v>0</v>
      </c>
      <c r="G15" s="5">
        <f t="shared" si="0"/>
        <v>2</v>
      </c>
      <c r="H15" s="25" t="s">
        <v>31</v>
      </c>
    </row>
    <row r="16" spans="1:8" x14ac:dyDescent="0.2">
      <c r="A16" s="26" t="s">
        <v>50</v>
      </c>
      <c r="B16" s="27" t="s">
        <v>51</v>
      </c>
      <c r="C16" s="27" t="s">
        <v>31</v>
      </c>
      <c r="D16" s="27" t="s">
        <v>1</v>
      </c>
      <c r="E16" s="27">
        <v>0</v>
      </c>
      <c r="F16" s="27">
        <v>100</v>
      </c>
      <c r="G16" s="5">
        <f t="shared" si="0"/>
        <v>0</v>
      </c>
      <c r="H16" s="28">
        <v>0</v>
      </c>
    </row>
    <row r="17" spans="1:8" x14ac:dyDescent="0.2">
      <c r="A17" s="26" t="s">
        <v>35</v>
      </c>
      <c r="B17" s="27" t="s">
        <v>5</v>
      </c>
      <c r="C17" s="27" t="s">
        <v>0</v>
      </c>
      <c r="D17" s="27" t="s">
        <v>0</v>
      </c>
      <c r="E17" s="27">
        <v>100</v>
      </c>
      <c r="F17" s="27">
        <v>0</v>
      </c>
      <c r="G17" s="5">
        <f t="shared" si="0"/>
        <v>2</v>
      </c>
      <c r="H17" s="28">
        <f>2*54.8</f>
        <v>109.6</v>
      </c>
    </row>
  </sheetData>
  <sortState xmlns:xlrd2="http://schemas.microsoft.com/office/spreadsheetml/2017/richdata2" ref="A5:H17">
    <sortCondition ref="A5:A17"/>
  </sortState>
  <mergeCells count="2">
    <mergeCell ref="A1:H1"/>
    <mergeCell ref="A2:H2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A9CF-4F08-49EB-A05B-4F21373A9182}">
  <dimension ref="A1:H19"/>
  <sheetViews>
    <sheetView workbookViewId="0">
      <selection sqref="A1:H1"/>
    </sheetView>
  </sheetViews>
  <sheetFormatPr baseColWidth="10" defaultRowHeight="12.75" x14ac:dyDescent="0.2"/>
  <cols>
    <col min="1" max="1" width="15.85546875" style="6" customWidth="1"/>
    <col min="2" max="2" width="13.7109375" style="6" customWidth="1"/>
    <col min="3" max="3" width="9.5703125" style="6" customWidth="1"/>
    <col min="4" max="4" width="9.7109375" style="6" customWidth="1"/>
    <col min="5" max="5" width="9.85546875" style="6" bestFit="1" customWidth="1"/>
    <col min="6" max="6" width="9.28515625" style="6" bestFit="1" customWidth="1"/>
    <col min="7" max="7" width="9.85546875" style="11" bestFit="1" customWidth="1"/>
    <col min="8" max="8" width="12.28515625" style="6" customWidth="1"/>
    <col min="9" max="16384" width="11.42578125" style="6"/>
  </cols>
  <sheetData>
    <row r="1" spans="1:8" ht="33" customHeight="1" x14ac:dyDescent="0.2">
      <c r="A1" s="36" t="s">
        <v>64</v>
      </c>
      <c r="B1" s="36"/>
      <c r="C1" s="36"/>
      <c r="D1" s="36"/>
      <c r="E1" s="36"/>
      <c r="F1" s="36"/>
      <c r="G1" s="36"/>
      <c r="H1" s="36"/>
    </row>
    <row r="2" spans="1:8" x14ac:dyDescent="0.2">
      <c r="A2" s="37" t="s">
        <v>62</v>
      </c>
      <c r="B2" s="37"/>
      <c r="C2" s="37"/>
      <c r="D2" s="37"/>
      <c r="E2" s="37"/>
      <c r="F2" s="37"/>
      <c r="G2" s="37"/>
      <c r="H2" s="37"/>
    </row>
    <row r="4" spans="1:8" ht="25.5" x14ac:dyDescent="0.2">
      <c r="A4" s="10"/>
      <c r="B4" s="10"/>
      <c r="C4" s="23">
        <v>43901</v>
      </c>
      <c r="D4" s="23">
        <v>44076</v>
      </c>
      <c r="E4" s="5" t="s">
        <v>27</v>
      </c>
      <c r="F4" s="5" t="s">
        <v>2</v>
      </c>
      <c r="G4" s="5" t="s">
        <v>58</v>
      </c>
      <c r="H4" s="23" t="s">
        <v>49</v>
      </c>
    </row>
    <row r="5" spans="1:8" s="32" customFormat="1" x14ac:dyDescent="0.2">
      <c r="A5" s="30" t="s">
        <v>24</v>
      </c>
      <c r="B5" s="30" t="s">
        <v>23</v>
      </c>
      <c r="C5" s="27" t="s">
        <v>1</v>
      </c>
      <c r="D5" s="27" t="s">
        <v>1</v>
      </c>
      <c r="E5" s="31">
        <v>0</v>
      </c>
      <c r="F5" s="31">
        <v>100</v>
      </c>
      <c r="G5" s="5">
        <f>COUNTIF(C5:D5,"présent")</f>
        <v>0</v>
      </c>
      <c r="H5" s="28">
        <v>0</v>
      </c>
    </row>
    <row r="6" spans="1:8" s="32" customFormat="1" x14ac:dyDescent="0.2">
      <c r="A6" s="30" t="s">
        <v>38</v>
      </c>
      <c r="B6" s="30" t="s">
        <v>39</v>
      </c>
      <c r="C6" s="27" t="s">
        <v>1</v>
      </c>
      <c r="D6" s="27" t="s">
        <v>1</v>
      </c>
      <c r="E6" s="31">
        <v>0</v>
      </c>
      <c r="F6" s="31">
        <v>100</v>
      </c>
      <c r="G6" s="5">
        <f t="shared" ref="G6:G17" si="0">COUNTIF(C6:D6,"présent")</f>
        <v>0</v>
      </c>
      <c r="H6" s="28">
        <v>0</v>
      </c>
    </row>
    <row r="7" spans="1:8" x14ac:dyDescent="0.2">
      <c r="A7" s="10" t="s">
        <v>22</v>
      </c>
      <c r="B7" s="10" t="s">
        <v>21</v>
      </c>
      <c r="C7" s="24" t="s">
        <v>1</v>
      </c>
      <c r="D7" s="24" t="s">
        <v>1</v>
      </c>
      <c r="E7" s="29">
        <v>0</v>
      </c>
      <c r="F7" s="29">
        <v>100</v>
      </c>
      <c r="G7" s="5">
        <f t="shared" si="0"/>
        <v>0</v>
      </c>
      <c r="H7" s="25" t="s">
        <v>31</v>
      </c>
    </row>
    <row r="8" spans="1:8" s="32" customFormat="1" x14ac:dyDescent="0.2">
      <c r="A8" s="30" t="s">
        <v>53</v>
      </c>
      <c r="B8" s="30" t="s">
        <v>54</v>
      </c>
      <c r="C8" s="27" t="s">
        <v>1</v>
      </c>
      <c r="D8" s="27" t="s">
        <v>31</v>
      </c>
      <c r="E8" s="31">
        <v>0</v>
      </c>
      <c r="F8" s="31">
        <v>100</v>
      </c>
      <c r="G8" s="5">
        <f t="shared" si="0"/>
        <v>0</v>
      </c>
      <c r="H8" s="28">
        <v>0</v>
      </c>
    </row>
    <row r="9" spans="1:8" s="32" customFormat="1" x14ac:dyDescent="0.2">
      <c r="A9" s="30" t="s">
        <v>40</v>
      </c>
      <c r="B9" s="30" t="s">
        <v>41</v>
      </c>
      <c r="C9" s="27" t="s">
        <v>0</v>
      </c>
      <c r="D9" s="27" t="s">
        <v>1</v>
      </c>
      <c r="E9" s="31">
        <v>50</v>
      </c>
      <c r="F9" s="31">
        <v>50</v>
      </c>
      <c r="G9" s="5">
        <f t="shared" si="0"/>
        <v>1</v>
      </c>
      <c r="H9" s="28">
        <v>54.8</v>
      </c>
    </row>
    <row r="10" spans="1:8" x14ac:dyDescent="0.2">
      <c r="A10" s="10" t="s">
        <v>42</v>
      </c>
      <c r="B10" s="10" t="s">
        <v>43</v>
      </c>
      <c r="C10" s="24" t="s">
        <v>0</v>
      </c>
      <c r="D10" s="24" t="s">
        <v>0</v>
      </c>
      <c r="E10" s="29">
        <v>100</v>
      </c>
      <c r="F10" s="29">
        <v>0</v>
      </c>
      <c r="G10" s="5">
        <f t="shared" si="0"/>
        <v>2</v>
      </c>
      <c r="H10" s="25" t="s">
        <v>31</v>
      </c>
    </row>
    <row r="11" spans="1:8" s="32" customFormat="1" x14ac:dyDescent="0.2">
      <c r="A11" s="30" t="s">
        <v>18</v>
      </c>
      <c r="B11" s="30" t="s">
        <v>17</v>
      </c>
      <c r="C11" s="27" t="s">
        <v>0</v>
      </c>
      <c r="D11" s="27" t="s">
        <v>0</v>
      </c>
      <c r="E11" s="31">
        <v>100</v>
      </c>
      <c r="F11" s="31">
        <v>0</v>
      </c>
      <c r="G11" s="5">
        <f t="shared" si="0"/>
        <v>2</v>
      </c>
      <c r="H11" s="28">
        <f>2*54.8</f>
        <v>109.6</v>
      </c>
    </row>
    <row r="12" spans="1:8" s="32" customFormat="1" x14ac:dyDescent="0.2">
      <c r="A12" s="30" t="s">
        <v>16</v>
      </c>
      <c r="B12" s="30" t="s">
        <v>15</v>
      </c>
      <c r="C12" s="27" t="s">
        <v>1</v>
      </c>
      <c r="D12" s="27" t="s">
        <v>0</v>
      </c>
      <c r="E12" s="31">
        <v>50</v>
      </c>
      <c r="F12" s="31">
        <v>50</v>
      </c>
      <c r="G12" s="5">
        <f t="shared" si="0"/>
        <v>1</v>
      </c>
      <c r="H12" s="28">
        <v>54.8</v>
      </c>
    </row>
    <row r="13" spans="1:8" s="32" customFormat="1" x14ac:dyDescent="0.2">
      <c r="A13" s="30" t="s">
        <v>50</v>
      </c>
      <c r="B13" s="30" t="s">
        <v>51</v>
      </c>
      <c r="C13" s="27" t="s">
        <v>31</v>
      </c>
      <c r="D13" s="27" t="s">
        <v>1</v>
      </c>
      <c r="E13" s="31">
        <v>0</v>
      </c>
      <c r="F13" s="31">
        <v>100</v>
      </c>
      <c r="G13" s="5">
        <f t="shared" si="0"/>
        <v>0</v>
      </c>
      <c r="H13" s="28">
        <v>0</v>
      </c>
    </row>
    <row r="14" spans="1:8" s="32" customFormat="1" x14ac:dyDescent="0.2">
      <c r="A14" s="30" t="s">
        <v>8</v>
      </c>
      <c r="B14" s="30" t="s">
        <v>7</v>
      </c>
      <c r="C14" s="27" t="s">
        <v>1</v>
      </c>
      <c r="D14" s="27" t="s">
        <v>0</v>
      </c>
      <c r="E14" s="31">
        <v>50</v>
      </c>
      <c r="F14" s="31">
        <v>50</v>
      </c>
      <c r="G14" s="5">
        <f t="shared" si="0"/>
        <v>1</v>
      </c>
      <c r="H14" s="28">
        <v>54.8</v>
      </c>
    </row>
    <row r="15" spans="1:8" x14ac:dyDescent="0.2">
      <c r="A15" s="10" t="s">
        <v>6</v>
      </c>
      <c r="B15" s="10" t="s">
        <v>5</v>
      </c>
      <c r="C15" s="24" t="s">
        <v>0</v>
      </c>
      <c r="D15" s="24" t="s">
        <v>0</v>
      </c>
      <c r="E15" s="29">
        <v>100</v>
      </c>
      <c r="F15" s="29">
        <v>0</v>
      </c>
      <c r="G15" s="5">
        <f t="shared" si="0"/>
        <v>2</v>
      </c>
      <c r="H15" s="25" t="s">
        <v>31</v>
      </c>
    </row>
    <row r="16" spans="1:8" s="32" customFormat="1" x14ac:dyDescent="0.2">
      <c r="A16" s="30" t="s">
        <v>35</v>
      </c>
      <c r="B16" s="30" t="s">
        <v>5</v>
      </c>
      <c r="C16" s="27" t="s">
        <v>0</v>
      </c>
      <c r="D16" s="27" t="s">
        <v>0</v>
      </c>
      <c r="E16" s="31">
        <v>100</v>
      </c>
      <c r="F16" s="31">
        <v>0</v>
      </c>
      <c r="G16" s="5">
        <f t="shared" si="0"/>
        <v>2</v>
      </c>
      <c r="H16" s="28">
        <f>2*54.8</f>
        <v>109.6</v>
      </c>
    </row>
    <row r="17" spans="1:8" x14ac:dyDescent="0.2">
      <c r="A17" s="30" t="s">
        <v>4</v>
      </c>
      <c r="B17" s="30" t="s">
        <v>3</v>
      </c>
      <c r="C17" s="27" t="s">
        <v>1</v>
      </c>
      <c r="D17" s="27" t="s">
        <v>1</v>
      </c>
      <c r="E17" s="31">
        <v>0</v>
      </c>
      <c r="F17" s="31">
        <v>100</v>
      </c>
      <c r="G17" s="5">
        <f t="shared" si="0"/>
        <v>0</v>
      </c>
      <c r="H17" s="28">
        <v>0</v>
      </c>
    </row>
    <row r="19" spans="1:8" ht="15" x14ac:dyDescent="0.2">
      <c r="A19" s="33"/>
    </row>
  </sheetData>
  <sortState xmlns:xlrd2="http://schemas.microsoft.com/office/spreadsheetml/2017/richdata2" ref="A5:H17">
    <sortCondition ref="A5:A17"/>
  </sortState>
  <mergeCells count="2">
    <mergeCell ref="A1:H1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Conseil</vt:lpstr>
      <vt:lpstr>Collège</vt:lpstr>
      <vt:lpstr>CommissionFinances</vt:lpstr>
      <vt:lpstr>CommissionTravaux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Adrien UNDORF</cp:lastModifiedBy>
  <cp:lastPrinted>2021-02-04T16:30:16Z</cp:lastPrinted>
  <dcterms:created xsi:type="dcterms:W3CDTF">2018-07-09T13:25:11Z</dcterms:created>
  <dcterms:modified xsi:type="dcterms:W3CDTF">2021-05-12T14:42:24Z</dcterms:modified>
</cp:coreProperties>
</file>