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u\Desktop\"/>
    </mc:Choice>
  </mc:AlternateContent>
  <xr:revisionPtr revIDLastSave="0" documentId="8_{D13C8202-11B4-40AA-9B62-8AA885F5724C}" xr6:coauthVersionLast="46" xr6:coauthVersionMax="46" xr10:uidLastSave="{00000000-0000-0000-0000-000000000000}"/>
  <bookViews>
    <workbookView xWindow="2985" yWindow="2985" windowWidth="18900" windowHeight="11505" activeTab="3" xr2:uid="{00000000-000D-0000-FFFF-FFFF00000000}"/>
  </bookViews>
  <sheets>
    <sheet name="Conseil" sheetId="2" r:id="rId1"/>
    <sheet name="Collège" sheetId="3" r:id="rId2"/>
    <sheet name="CommissionFinances" sheetId="4" r:id="rId3"/>
    <sheet name="CommissionTravaux" sheetId="5" r:id="rId4"/>
  </sheets>
  <definedNames>
    <definedName name="OLE_LINK16" localSheetId="2">CommissionFinances!#REF!</definedName>
    <definedName name="OLE_LINK4" localSheetId="2">CommissionFinances!#REF!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5" l="1"/>
  <c r="H17" i="5"/>
  <c r="H12" i="5"/>
  <c r="H16" i="5"/>
  <c r="F11" i="5"/>
  <c r="G11" i="5"/>
  <c r="F6" i="5"/>
  <c r="G6" i="5"/>
  <c r="F8" i="5"/>
  <c r="G8" i="5"/>
  <c r="F7" i="5"/>
  <c r="G7" i="5"/>
  <c r="F17" i="5"/>
  <c r="G17" i="5"/>
  <c r="F15" i="5"/>
  <c r="G15" i="5"/>
  <c r="F10" i="5"/>
  <c r="G10" i="5"/>
  <c r="F5" i="5"/>
  <c r="G5" i="5"/>
  <c r="F13" i="5"/>
  <c r="G13" i="5"/>
  <c r="F9" i="5"/>
  <c r="G9" i="5"/>
  <c r="G14" i="5"/>
  <c r="F14" i="5"/>
  <c r="G12" i="4" l="1"/>
  <c r="G16" i="4"/>
  <c r="G10" i="4"/>
  <c r="G7" i="4"/>
  <c r="G13" i="4"/>
  <c r="A65" i="3"/>
  <c r="A63" i="3"/>
  <c r="A62" i="3"/>
  <c r="H5" i="3"/>
  <c r="C5" i="3"/>
  <c r="D5" i="3"/>
  <c r="E5" i="3"/>
  <c r="F5" i="3"/>
  <c r="G5" i="3"/>
  <c r="C6" i="3"/>
  <c r="D6" i="3"/>
  <c r="E6" i="3"/>
  <c r="F6" i="3"/>
  <c r="G6" i="3"/>
  <c r="H6" i="3"/>
  <c r="I6" i="3"/>
  <c r="O19" i="2"/>
  <c r="N19" i="2"/>
  <c r="O23" i="2"/>
  <c r="N23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20" i="2"/>
  <c r="O21" i="2"/>
  <c r="O22" i="2"/>
  <c r="O24" i="2"/>
  <c r="O25" i="2"/>
  <c r="O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20" i="2"/>
  <c r="N21" i="2"/>
  <c r="N22" i="2"/>
  <c r="N24" i="2"/>
  <c r="N25" i="2"/>
  <c r="N4" i="2"/>
  <c r="A8" i="3"/>
  <c r="A9" i="3" s="1"/>
  <c r="A12" i="3" s="1"/>
  <c r="A13" i="3" s="1"/>
  <c r="A16" i="3" s="1"/>
  <c r="A20" i="3" s="1"/>
  <c r="A21" i="3" s="1"/>
  <c r="A22" i="3" s="1"/>
  <c r="A23" i="3" s="1"/>
  <c r="A24" i="3" s="1"/>
  <c r="A28" i="3" s="1"/>
  <c r="A29" i="3" s="1"/>
  <c r="A30" i="3" s="1"/>
  <c r="A32" i="3" s="1"/>
  <c r="A37" i="3" s="1"/>
  <c r="A44" i="3" s="1"/>
  <c r="A47" i="3" s="1"/>
  <c r="A48" i="3" s="1"/>
  <c r="A51" i="3" s="1"/>
  <c r="A52" i="3" s="1"/>
  <c r="A53" i="3" s="1"/>
  <c r="A58" i="3" s="1"/>
  <c r="A60" i="3" s="1"/>
  <c r="A61" i="3" s="1"/>
  <c r="B6" i="3" l="1"/>
  <c r="B5" i="3"/>
</calcChain>
</file>

<file path=xl/sharedStrings.xml><?xml version="1.0" encoding="utf-8"?>
<sst xmlns="http://schemas.openxmlformats.org/spreadsheetml/2006/main" count="900" uniqueCount="62">
  <si>
    <t>présent</t>
  </si>
  <si>
    <t>absent</t>
  </si>
  <si>
    <t>% absence</t>
  </si>
  <si>
    <t>Nicolas</t>
  </si>
  <si>
    <t>TEFNIN</t>
  </si>
  <si>
    <t>Paul</t>
  </si>
  <si>
    <t>MATHY</t>
  </si>
  <si>
    <t>Yves</t>
  </si>
  <si>
    <t>LIBERT</t>
  </si>
  <si>
    <t>Wee Min</t>
  </si>
  <si>
    <t>KUO</t>
  </si>
  <si>
    <t>Bernard</t>
  </si>
  <si>
    <t>JURION</t>
  </si>
  <si>
    <t>Laurent</t>
  </si>
  <si>
    <t>JANSSEN</t>
  </si>
  <si>
    <t>Françoise</t>
  </si>
  <si>
    <t>GUYOT</t>
  </si>
  <si>
    <t>Frank</t>
  </si>
  <si>
    <t>GAZZARD</t>
  </si>
  <si>
    <t>Charles</t>
  </si>
  <si>
    <t>GARDIER</t>
  </si>
  <si>
    <t>Sophie</t>
  </si>
  <si>
    <t>DELETTRE</t>
  </si>
  <si>
    <t>Claude</t>
  </si>
  <si>
    <t>BROUET</t>
  </si>
  <si>
    <t>Francis</t>
  </si>
  <si>
    <t>BASTIN</t>
  </si>
  <si>
    <t>% présence</t>
  </si>
  <si>
    <t>Sophie 
DELETTRE</t>
  </si>
  <si>
    <t>Paul 
MATHY</t>
  </si>
  <si>
    <t>Francis 
BASTIN</t>
  </si>
  <si>
    <t>-</t>
  </si>
  <si>
    <t>FAGARD</t>
  </si>
  <si>
    <t>Arnaud</t>
  </si>
  <si>
    <t>SINIAPKINE</t>
  </si>
  <si>
    <t>Sophia</t>
  </si>
  <si>
    <t>WEBER</t>
  </si>
  <si>
    <t>MORDAN</t>
  </si>
  <si>
    <t>HOURLAY</t>
  </si>
  <si>
    <t>Philippe</t>
  </si>
  <si>
    <t>BRUCK</t>
  </si>
  <si>
    <t>Gilles</t>
  </si>
  <si>
    <t>FORTHOMME</t>
  </si>
  <si>
    <t>Marie-Paule</t>
  </si>
  <si>
    <t>FREDERIC</t>
  </si>
  <si>
    <t>Yoann</t>
  </si>
  <si>
    <t>GUYOT-STEVENS</t>
  </si>
  <si>
    <t>Charlotte</t>
  </si>
  <si>
    <t>Wee Min 
KUO</t>
  </si>
  <si>
    <t>Charlotte
GUYOT-STEVENS</t>
  </si>
  <si>
    <t>Yoann
FREDERIC</t>
  </si>
  <si>
    <t>Montant perçu</t>
  </si>
  <si>
    <t>LEEMANS</t>
  </si>
  <si>
    <t>Mélissa</t>
  </si>
  <si>
    <t>Nicolas
TEFNIN</t>
  </si>
  <si>
    <t>Luc
MARECHAL</t>
  </si>
  <si>
    <t>AC Spa - Rapport de rémunération 2019 - Annexe 1 - Tableau des présences aux séances du Conseil communal</t>
  </si>
  <si>
    <t>AC Spa - Rapport de rémunération 2019 - Annexe 2 - 
Tableau des présences aux séances du Collège communal</t>
  </si>
  <si>
    <t>NB: les séances des 01/03, 02/07, 30/07, 05/09 et 21/11 sont des séances exceptionnelles avec très peu de points</t>
  </si>
  <si>
    <t>En vert: conseillers concernés par des jetons de présence</t>
  </si>
  <si>
    <t>AC Spa - Rapport de rémunération 2019 - Annexe 3 - 
Tableau des présences aux séances de la commission des finances</t>
  </si>
  <si>
    <t>AC Spa - Rapport de rémunération 2019 - Annexe 4 - 
Tableau des présences aux séances de la commission des travaux et de la sécurité routière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</si>
</sst>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sz val="10"/>
      <color rgb="FF00B05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2" fontId="6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workbookViewId="0">
      <pane xSplit="2" ySplit="3" topLeftCell="C4" activePane="bottomRight" state="frozen"/>
      <selection pane="topRight" activeCell="C1" sqref="C1"/>
      <selection pane="bottomLeft" activeCell="A2" sqref="A2"/>
      <selection pane="bottomRight" sqref="A1:O1"/>
    </sheetView>
  </sheetViews>
  <sheetFormatPr baseColWidth="10" defaultRowHeight="12.75" x14ac:dyDescent="0.2"/>
  <cols>
    <col min="1" max="1" width="15.140625" style="6" bestFit="1" customWidth="1"/>
    <col min="2" max="2" width="11.140625" style="6" bestFit="1" customWidth="1"/>
    <col min="3" max="12" width="7.28515625" style="6" bestFit="1" customWidth="1"/>
    <col min="13" max="13" width="7.28515625" style="6" customWidth="1"/>
    <col min="14" max="14" width="9.85546875" style="11" bestFit="1" customWidth="1"/>
    <col min="15" max="15" width="9.28515625" style="11" bestFit="1" customWidth="1"/>
    <col min="16" max="16384" width="11.42578125" style="6"/>
  </cols>
  <sheetData>
    <row r="1" spans="1:15" ht="14.25" x14ac:dyDescent="0.2">
      <c r="A1" s="36" t="s">
        <v>56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3" spans="1:15" x14ac:dyDescent="0.2">
      <c r="A3" s="3"/>
      <c r="B3" s="3"/>
      <c r="C3" s="4">
        <v>43468</v>
      </c>
      <c r="D3" s="4">
        <v>43482</v>
      </c>
      <c r="E3" s="4">
        <v>43524</v>
      </c>
      <c r="F3" s="4">
        <v>43552</v>
      </c>
      <c r="G3" s="4">
        <v>43580</v>
      </c>
      <c r="H3" s="4">
        <v>43608</v>
      </c>
      <c r="I3" s="4">
        <v>43643</v>
      </c>
      <c r="J3" s="4">
        <v>43710</v>
      </c>
      <c r="K3" s="4">
        <v>43748</v>
      </c>
      <c r="L3" s="4">
        <v>43790</v>
      </c>
      <c r="M3" s="4">
        <v>43818</v>
      </c>
      <c r="N3" s="5" t="s">
        <v>27</v>
      </c>
      <c r="O3" s="5" t="s">
        <v>2</v>
      </c>
    </row>
    <row r="4" spans="1:15" x14ac:dyDescent="0.2">
      <c r="A4" s="7" t="s">
        <v>26</v>
      </c>
      <c r="B4" s="7" t="s">
        <v>25</v>
      </c>
      <c r="C4" s="8" t="s">
        <v>0</v>
      </c>
      <c r="D4" s="8" t="s">
        <v>0</v>
      </c>
      <c r="E4" s="8" t="s">
        <v>0</v>
      </c>
      <c r="F4" s="8" t="s">
        <v>0</v>
      </c>
      <c r="G4" s="8" t="s">
        <v>0</v>
      </c>
      <c r="H4" s="8" t="s">
        <v>0</v>
      </c>
      <c r="I4" s="8" t="s">
        <v>0</v>
      </c>
      <c r="J4" s="8" t="s">
        <v>0</v>
      </c>
      <c r="K4" s="8" t="s">
        <v>0</v>
      </c>
      <c r="L4" s="8" t="s">
        <v>0</v>
      </c>
      <c r="M4" s="8" t="s">
        <v>0</v>
      </c>
      <c r="N4" s="9">
        <f>COUNTIF(C4:M4,"présent")/11*100</f>
        <v>100</v>
      </c>
      <c r="O4" s="9">
        <f>COUNTIF(C4:M4,"absent")/11*100</f>
        <v>0</v>
      </c>
    </row>
    <row r="5" spans="1:15" x14ac:dyDescent="0.2">
      <c r="A5" s="10" t="s">
        <v>24</v>
      </c>
      <c r="B5" s="10" t="s">
        <v>23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0</v>
      </c>
      <c r="N5" s="9">
        <f t="shared" ref="N5:N25" si="0">COUNTIF(C5:M5,"présent")/11*100</f>
        <v>100</v>
      </c>
      <c r="O5" s="9">
        <f t="shared" ref="O5:O25" si="1">COUNTIF(C5:M5,"absent")/11*100</f>
        <v>0</v>
      </c>
    </row>
    <row r="6" spans="1:15" x14ac:dyDescent="0.2">
      <c r="A6" s="10" t="s">
        <v>40</v>
      </c>
      <c r="B6" s="10" t="s">
        <v>41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 t="s">
        <v>0</v>
      </c>
      <c r="K6" s="8" t="s">
        <v>0</v>
      </c>
      <c r="L6" s="8" t="s">
        <v>0</v>
      </c>
      <c r="M6" s="8" t="s">
        <v>0</v>
      </c>
      <c r="N6" s="9">
        <f t="shared" si="0"/>
        <v>100</v>
      </c>
      <c r="O6" s="9">
        <f t="shared" si="1"/>
        <v>0</v>
      </c>
    </row>
    <row r="7" spans="1:15" x14ac:dyDescent="0.2">
      <c r="A7" s="7" t="s">
        <v>22</v>
      </c>
      <c r="B7" s="7" t="s">
        <v>21</v>
      </c>
      <c r="C7" s="8" t="s">
        <v>0</v>
      </c>
      <c r="D7" s="8" t="s">
        <v>0</v>
      </c>
      <c r="E7" s="8" t="s">
        <v>0</v>
      </c>
      <c r="F7" s="8" t="s">
        <v>1</v>
      </c>
      <c r="G7" s="8" t="s">
        <v>0</v>
      </c>
      <c r="H7" s="8" t="s">
        <v>0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  <c r="N7" s="9">
        <f t="shared" si="0"/>
        <v>90.909090909090907</v>
      </c>
      <c r="O7" s="9">
        <f t="shared" si="1"/>
        <v>9.0909090909090917</v>
      </c>
    </row>
    <row r="8" spans="1:15" x14ac:dyDescent="0.2">
      <c r="A8" s="10" t="s">
        <v>32</v>
      </c>
      <c r="B8" s="10" t="s">
        <v>33</v>
      </c>
      <c r="C8" s="8" t="s">
        <v>0</v>
      </c>
      <c r="D8" s="8" t="s">
        <v>0</v>
      </c>
      <c r="E8" s="8" t="s">
        <v>0</v>
      </c>
      <c r="F8" s="8" t="s">
        <v>0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  <c r="L8" s="8" t="s">
        <v>0</v>
      </c>
      <c r="M8" s="8" t="s">
        <v>0</v>
      </c>
      <c r="N8" s="9">
        <f t="shared" si="0"/>
        <v>100</v>
      </c>
      <c r="O8" s="9">
        <f t="shared" si="1"/>
        <v>0</v>
      </c>
    </row>
    <row r="9" spans="1:15" x14ac:dyDescent="0.2">
      <c r="A9" s="10" t="s">
        <v>42</v>
      </c>
      <c r="B9" s="10" t="s">
        <v>43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1</v>
      </c>
      <c r="L9" s="8" t="s">
        <v>0</v>
      </c>
      <c r="M9" s="8" t="s">
        <v>0</v>
      </c>
      <c r="N9" s="9">
        <f t="shared" si="0"/>
        <v>90.909090909090907</v>
      </c>
      <c r="O9" s="9">
        <f t="shared" si="1"/>
        <v>9.0909090909090917</v>
      </c>
    </row>
    <row r="10" spans="1:15" x14ac:dyDescent="0.2">
      <c r="A10" s="10" t="s">
        <v>44</v>
      </c>
      <c r="B10" s="10" t="s">
        <v>45</v>
      </c>
      <c r="C10" s="8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8" t="s">
        <v>0</v>
      </c>
      <c r="M10" s="8" t="s">
        <v>0</v>
      </c>
      <c r="N10" s="9">
        <f t="shared" si="0"/>
        <v>100</v>
      </c>
      <c r="O10" s="9">
        <f t="shared" si="1"/>
        <v>0</v>
      </c>
    </row>
    <row r="11" spans="1:15" x14ac:dyDescent="0.2">
      <c r="A11" s="10" t="s">
        <v>20</v>
      </c>
      <c r="B11" s="10" t="s">
        <v>19</v>
      </c>
      <c r="C11" s="8" t="s">
        <v>0</v>
      </c>
      <c r="D11" s="8" t="s">
        <v>1</v>
      </c>
      <c r="E11" s="8" t="s">
        <v>0</v>
      </c>
      <c r="F11" s="8" t="s">
        <v>0</v>
      </c>
      <c r="G11" s="8" t="s">
        <v>0</v>
      </c>
      <c r="H11" s="8" t="s">
        <v>1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1</v>
      </c>
      <c r="N11" s="9">
        <f t="shared" si="0"/>
        <v>72.727272727272734</v>
      </c>
      <c r="O11" s="9">
        <f t="shared" si="1"/>
        <v>27.27272727272727</v>
      </c>
    </row>
    <row r="12" spans="1:15" x14ac:dyDescent="0.2">
      <c r="A12" s="10" t="s">
        <v>18</v>
      </c>
      <c r="B12" s="10" t="s">
        <v>17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9">
        <f t="shared" si="0"/>
        <v>100</v>
      </c>
      <c r="O12" s="9">
        <f t="shared" si="1"/>
        <v>0</v>
      </c>
    </row>
    <row r="13" spans="1:15" x14ac:dyDescent="0.2">
      <c r="A13" s="10" t="s">
        <v>16</v>
      </c>
      <c r="B13" s="10" t="s">
        <v>15</v>
      </c>
      <c r="C13" s="8" t="s">
        <v>0</v>
      </c>
      <c r="D13" s="8" t="s">
        <v>0</v>
      </c>
      <c r="E13" s="8" t="s">
        <v>0</v>
      </c>
      <c r="F13" s="8" t="s">
        <v>1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9">
        <f t="shared" si="0"/>
        <v>90.909090909090907</v>
      </c>
      <c r="O13" s="9">
        <f t="shared" si="1"/>
        <v>9.0909090909090917</v>
      </c>
    </row>
    <row r="14" spans="1:15" x14ac:dyDescent="0.2">
      <c r="A14" s="10" t="s">
        <v>46</v>
      </c>
      <c r="B14" s="10" t="s">
        <v>47</v>
      </c>
      <c r="C14" s="8" t="s">
        <v>1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9">
        <f t="shared" si="0"/>
        <v>90.909090909090907</v>
      </c>
      <c r="O14" s="9">
        <f t="shared" si="1"/>
        <v>9.0909090909090917</v>
      </c>
    </row>
    <row r="15" spans="1:15" x14ac:dyDescent="0.2">
      <c r="A15" s="10" t="s">
        <v>38</v>
      </c>
      <c r="B15" s="10" t="s">
        <v>39</v>
      </c>
      <c r="C15" s="8" t="s">
        <v>0</v>
      </c>
      <c r="D15" s="8" t="s">
        <v>0</v>
      </c>
      <c r="E15" s="8" t="s">
        <v>1</v>
      </c>
      <c r="F15" s="8" t="s">
        <v>0</v>
      </c>
      <c r="G15" s="8" t="s">
        <v>1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9">
        <f t="shared" si="0"/>
        <v>81.818181818181827</v>
      </c>
      <c r="O15" s="9">
        <f t="shared" si="1"/>
        <v>18.181818181818183</v>
      </c>
    </row>
    <row r="16" spans="1:15" x14ac:dyDescent="0.2">
      <c r="A16" s="10" t="s">
        <v>14</v>
      </c>
      <c r="B16" s="10" t="s">
        <v>13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9">
        <f t="shared" si="0"/>
        <v>100</v>
      </c>
      <c r="O16" s="9">
        <f t="shared" si="1"/>
        <v>0</v>
      </c>
    </row>
    <row r="17" spans="1:15" x14ac:dyDescent="0.2">
      <c r="A17" s="10" t="s">
        <v>12</v>
      </c>
      <c r="B17" s="10" t="s">
        <v>11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8" t="s">
        <v>0</v>
      </c>
      <c r="N17" s="9">
        <f t="shared" si="0"/>
        <v>100</v>
      </c>
      <c r="O17" s="9">
        <f t="shared" si="1"/>
        <v>0</v>
      </c>
    </row>
    <row r="18" spans="1:15" x14ac:dyDescent="0.2">
      <c r="A18" s="10" t="s">
        <v>10</v>
      </c>
      <c r="B18" s="10" t="s">
        <v>9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 t="s">
        <v>0</v>
      </c>
      <c r="L18" s="8" t="s">
        <v>0</v>
      </c>
      <c r="M18" s="8" t="s">
        <v>0</v>
      </c>
      <c r="N18" s="9">
        <f t="shared" si="0"/>
        <v>100</v>
      </c>
      <c r="O18" s="9">
        <f t="shared" si="1"/>
        <v>0</v>
      </c>
    </row>
    <row r="19" spans="1:15" x14ac:dyDescent="0.2">
      <c r="A19" s="10" t="s">
        <v>52</v>
      </c>
      <c r="B19" s="10" t="s">
        <v>53</v>
      </c>
      <c r="C19" s="8" t="s">
        <v>31</v>
      </c>
      <c r="D19" s="8" t="s">
        <v>31</v>
      </c>
      <c r="E19" s="8" t="s">
        <v>31</v>
      </c>
      <c r="F19" s="8" t="s">
        <v>31</v>
      </c>
      <c r="G19" s="8" t="s">
        <v>31</v>
      </c>
      <c r="H19" s="8" t="s">
        <v>31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9">
        <f>COUNTIF(C19:M19,"présent")/5*100</f>
        <v>100</v>
      </c>
      <c r="O19" s="9">
        <f>COUNTIF(C19:M19,"absent")/5*100</f>
        <v>0</v>
      </c>
    </row>
    <row r="20" spans="1:15" x14ac:dyDescent="0.2">
      <c r="A20" s="10" t="s">
        <v>8</v>
      </c>
      <c r="B20" s="10" t="s">
        <v>7</v>
      </c>
      <c r="C20" s="8" t="s">
        <v>0</v>
      </c>
      <c r="D20" s="8" t="s">
        <v>0</v>
      </c>
      <c r="E20" s="8" t="s">
        <v>0</v>
      </c>
      <c r="F20" s="8" t="s">
        <v>0</v>
      </c>
      <c r="G20" s="8" t="s">
        <v>0</v>
      </c>
      <c r="H20" s="8" t="s">
        <v>0</v>
      </c>
      <c r="I20" s="8" t="s">
        <v>0</v>
      </c>
      <c r="J20" s="8" t="s">
        <v>0</v>
      </c>
      <c r="K20" s="8" t="s">
        <v>0</v>
      </c>
      <c r="L20" s="8" t="s">
        <v>0</v>
      </c>
      <c r="M20" s="8" t="s">
        <v>0</v>
      </c>
      <c r="N20" s="9">
        <f t="shared" si="0"/>
        <v>100</v>
      </c>
      <c r="O20" s="9">
        <f t="shared" si="1"/>
        <v>0</v>
      </c>
    </row>
    <row r="21" spans="1:15" x14ac:dyDescent="0.2">
      <c r="A21" s="7" t="s">
        <v>6</v>
      </c>
      <c r="B21" s="7" t="s">
        <v>5</v>
      </c>
      <c r="C21" s="8" t="s">
        <v>0</v>
      </c>
      <c r="D21" s="8" t="s">
        <v>0</v>
      </c>
      <c r="E21" s="8" t="s">
        <v>0</v>
      </c>
      <c r="F21" s="8" t="s">
        <v>0</v>
      </c>
      <c r="G21" s="8" t="s">
        <v>0</v>
      </c>
      <c r="H21" s="8" t="s">
        <v>0</v>
      </c>
      <c r="I21" s="8" t="s">
        <v>1</v>
      </c>
      <c r="J21" s="8" t="s">
        <v>0</v>
      </c>
      <c r="K21" s="8" t="s">
        <v>0</v>
      </c>
      <c r="L21" s="8" t="s">
        <v>0</v>
      </c>
      <c r="M21" s="8" t="s">
        <v>0</v>
      </c>
      <c r="N21" s="9">
        <f t="shared" si="0"/>
        <v>90.909090909090907</v>
      </c>
      <c r="O21" s="9">
        <f t="shared" si="1"/>
        <v>9.0909090909090917</v>
      </c>
    </row>
    <row r="22" spans="1:15" x14ac:dyDescent="0.2">
      <c r="A22" s="10" t="s">
        <v>37</v>
      </c>
      <c r="B22" s="10" t="s">
        <v>5</v>
      </c>
      <c r="C22" s="8" t="s">
        <v>0</v>
      </c>
      <c r="D22" s="8" t="s">
        <v>0</v>
      </c>
      <c r="E22" s="8" t="s">
        <v>0</v>
      </c>
      <c r="F22" s="8" t="s">
        <v>0</v>
      </c>
      <c r="G22" s="8" t="s">
        <v>0</v>
      </c>
      <c r="H22" s="8" t="s">
        <v>0</v>
      </c>
      <c r="I22" s="8" t="s">
        <v>0</v>
      </c>
      <c r="J22" s="8" t="s">
        <v>0</v>
      </c>
      <c r="K22" s="8" t="s">
        <v>0</v>
      </c>
      <c r="L22" s="8" t="s">
        <v>0</v>
      </c>
      <c r="M22" s="8" t="s">
        <v>0</v>
      </c>
      <c r="N22" s="9">
        <f t="shared" si="0"/>
        <v>100</v>
      </c>
      <c r="O22" s="9">
        <f t="shared" si="1"/>
        <v>0</v>
      </c>
    </row>
    <row r="23" spans="1:15" x14ac:dyDescent="0.2">
      <c r="A23" s="10" t="s">
        <v>34</v>
      </c>
      <c r="B23" s="10" t="s">
        <v>35</v>
      </c>
      <c r="C23" s="8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31</v>
      </c>
      <c r="J23" s="8" t="s">
        <v>31</v>
      </c>
      <c r="K23" s="8" t="s">
        <v>31</v>
      </c>
      <c r="L23" s="8" t="s">
        <v>31</v>
      </c>
      <c r="M23" s="8" t="s">
        <v>31</v>
      </c>
      <c r="N23" s="9">
        <f>COUNTIF(C23:M23,"présent")/6*100</f>
        <v>100</v>
      </c>
      <c r="O23" s="9">
        <f>COUNTIF(C23:M23,"absent")/6*100</f>
        <v>0</v>
      </c>
    </row>
    <row r="24" spans="1:15" x14ac:dyDescent="0.2">
      <c r="A24" s="10" t="s">
        <v>4</v>
      </c>
      <c r="B24" s="10" t="s">
        <v>3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 t="s">
        <v>0</v>
      </c>
      <c r="N24" s="9">
        <f t="shared" si="0"/>
        <v>100</v>
      </c>
      <c r="O24" s="9">
        <f t="shared" si="1"/>
        <v>0</v>
      </c>
    </row>
    <row r="25" spans="1:15" x14ac:dyDescent="0.2">
      <c r="A25" s="10" t="s">
        <v>36</v>
      </c>
      <c r="B25" s="10" t="s">
        <v>33</v>
      </c>
      <c r="C25" s="8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9">
        <f t="shared" si="0"/>
        <v>100</v>
      </c>
      <c r="O25" s="9">
        <f t="shared" si="1"/>
        <v>0</v>
      </c>
    </row>
  </sheetData>
  <sortState xmlns:xlrd2="http://schemas.microsoft.com/office/spreadsheetml/2017/richdata2" ref="A4:O25">
    <sortCondition ref="A4:A25"/>
  </sortState>
  <mergeCells count="1">
    <mergeCell ref="A1:O1"/>
  </mergeCells>
  <printOptions horizontalCentered="1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5"/>
  <sheetViews>
    <sheetView workbookViewId="0">
      <pane xSplit="1" ySplit="6" topLeftCell="B7" activePane="bottomRight" state="frozen"/>
      <selection pane="topRight" activeCell="B1" sqref="B1"/>
      <selection pane="bottomLeft" activeCell="A4" sqref="A4"/>
      <selection pane="bottomRight" sqref="A1:I1"/>
    </sheetView>
  </sheetViews>
  <sheetFormatPr baseColWidth="10" defaultRowHeight="12" x14ac:dyDescent="0.2"/>
  <cols>
    <col min="1" max="2" width="9.7109375" style="16" customWidth="1"/>
    <col min="3" max="3" width="7.42578125" style="1" bestFit="1" customWidth="1"/>
    <col min="4" max="4" width="7.28515625" style="16" bestFit="1" customWidth="1"/>
    <col min="5" max="5" width="7.5703125" style="16" bestFit="1" customWidth="1"/>
    <col min="6" max="6" width="15" style="1" bestFit="1" customWidth="1"/>
    <col min="7" max="7" width="9.28515625" style="1" bestFit="1" customWidth="1"/>
    <col min="8" max="8" width="8.28515625" style="1" customWidth="1"/>
    <col min="9" max="9" width="10.85546875" style="1" bestFit="1" customWidth="1"/>
    <col min="10" max="16384" width="11.42578125" style="1"/>
  </cols>
  <sheetData>
    <row r="1" spans="1:11" ht="29.25" customHeight="1" x14ac:dyDescent="0.2">
      <c r="A1" s="37" t="s">
        <v>57</v>
      </c>
      <c r="B1" s="37"/>
      <c r="C1" s="37"/>
      <c r="D1" s="37"/>
      <c r="E1" s="37"/>
      <c r="F1" s="37"/>
      <c r="G1" s="37"/>
      <c r="H1" s="37"/>
      <c r="I1" s="37"/>
      <c r="J1" s="33"/>
      <c r="K1" s="33"/>
    </row>
    <row r="2" spans="1:11" ht="12.75" customHeight="1" x14ac:dyDescent="0.2">
      <c r="A2" s="38" t="s">
        <v>58</v>
      </c>
      <c r="B2" s="38"/>
      <c r="C2" s="38"/>
      <c r="D2" s="38"/>
      <c r="E2" s="38"/>
      <c r="F2" s="38"/>
      <c r="G2" s="38"/>
      <c r="H2" s="38"/>
      <c r="I2" s="38"/>
      <c r="J2" s="35"/>
      <c r="K2" s="35"/>
    </row>
    <row r="3" spans="1:11" ht="12.75" x14ac:dyDescent="0.2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s="21" customFormat="1" ht="24" x14ac:dyDescent="0.25">
      <c r="A4" s="19"/>
      <c r="B4" s="20" t="s">
        <v>28</v>
      </c>
      <c r="C4" s="20" t="s">
        <v>48</v>
      </c>
      <c r="D4" s="20" t="s">
        <v>30</v>
      </c>
      <c r="E4" s="20" t="s">
        <v>29</v>
      </c>
      <c r="F4" s="20" t="s">
        <v>49</v>
      </c>
      <c r="G4" s="20" t="s">
        <v>50</v>
      </c>
      <c r="H4" s="20" t="s">
        <v>54</v>
      </c>
      <c r="I4" s="20" t="s">
        <v>55</v>
      </c>
    </row>
    <row r="5" spans="1:11" x14ac:dyDescent="0.2">
      <c r="A5" s="12" t="s">
        <v>27</v>
      </c>
      <c r="B5" s="13">
        <f t="shared" ref="B5:G5" si="0">COUNTIF(B7:B106,"présent")/(COUNTA(B7:B106))*100</f>
        <v>77.966101694915253</v>
      </c>
      <c r="C5" s="13">
        <f t="shared" si="0"/>
        <v>91.525423728813564</v>
      </c>
      <c r="D5" s="13">
        <f t="shared" si="0"/>
        <v>89.830508474576277</v>
      </c>
      <c r="E5" s="13">
        <f t="shared" si="0"/>
        <v>88.135593220338976</v>
      </c>
      <c r="F5" s="13">
        <f t="shared" si="0"/>
        <v>86.440677966101703</v>
      </c>
      <c r="G5" s="13">
        <f t="shared" si="0"/>
        <v>77.966101694915253</v>
      </c>
      <c r="H5" s="13">
        <f>COUNTIF(H8:H106,"présent")/(COUNTA(H8:H106))*100</f>
        <v>84.482758620689651</v>
      </c>
      <c r="I5" s="13">
        <v>100</v>
      </c>
    </row>
    <row r="6" spans="1:11" x14ac:dyDescent="0.2">
      <c r="A6" s="12" t="s">
        <v>2</v>
      </c>
      <c r="B6" s="13">
        <f t="shared" ref="B6:I6" si="1">COUNTIF(B7:B108,"absent")/(COUNTA(B7:B108))*100</f>
        <v>22.033898305084744</v>
      </c>
      <c r="C6" s="13">
        <f t="shared" si="1"/>
        <v>8.4745762711864394</v>
      </c>
      <c r="D6" s="13">
        <f t="shared" si="1"/>
        <v>10.16949152542373</v>
      </c>
      <c r="E6" s="13">
        <f t="shared" si="1"/>
        <v>11.864406779661017</v>
      </c>
      <c r="F6" s="13">
        <f t="shared" si="1"/>
        <v>13.559322033898304</v>
      </c>
      <c r="G6" s="13">
        <f t="shared" si="1"/>
        <v>22.033898305084744</v>
      </c>
      <c r="H6" s="13">
        <f t="shared" si="1"/>
        <v>15.254237288135593</v>
      </c>
      <c r="I6" s="13">
        <f t="shared" si="1"/>
        <v>0</v>
      </c>
    </row>
    <row r="7" spans="1:11" x14ac:dyDescent="0.2">
      <c r="A7" s="14">
        <v>43468</v>
      </c>
      <c r="B7" s="17" t="s">
        <v>0</v>
      </c>
      <c r="C7" s="17" t="s">
        <v>0</v>
      </c>
      <c r="D7" s="17" t="s">
        <v>0</v>
      </c>
      <c r="E7" s="17" t="s">
        <v>0</v>
      </c>
      <c r="F7" s="17" t="s">
        <v>1</v>
      </c>
      <c r="G7" s="17" t="s">
        <v>0</v>
      </c>
      <c r="H7" s="17" t="s">
        <v>31</v>
      </c>
      <c r="I7" s="17" t="s">
        <v>0</v>
      </c>
    </row>
    <row r="8" spans="1:11" x14ac:dyDescent="0.2">
      <c r="A8" s="14">
        <f>A7+7</f>
        <v>43475</v>
      </c>
      <c r="B8" s="17" t="s">
        <v>0</v>
      </c>
      <c r="C8" s="17" t="s">
        <v>0</v>
      </c>
      <c r="D8" s="17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31</v>
      </c>
    </row>
    <row r="9" spans="1:11" x14ac:dyDescent="0.2">
      <c r="A9" s="14">
        <f t="shared" ref="A9:A65" si="2">A8+7</f>
        <v>43482</v>
      </c>
      <c r="B9" s="17" t="s">
        <v>0</v>
      </c>
      <c r="C9" s="17" t="s">
        <v>0</v>
      </c>
      <c r="D9" s="17" t="s">
        <v>0</v>
      </c>
      <c r="E9" s="17" t="s">
        <v>0</v>
      </c>
      <c r="F9" s="17" t="s">
        <v>0</v>
      </c>
      <c r="G9" s="17" t="s">
        <v>0</v>
      </c>
      <c r="H9" s="17" t="s">
        <v>0</v>
      </c>
      <c r="I9" s="17" t="s">
        <v>31</v>
      </c>
    </row>
    <row r="10" spans="1:11" x14ac:dyDescent="0.2">
      <c r="A10" s="14">
        <v>43486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31</v>
      </c>
    </row>
    <row r="11" spans="1:11" x14ac:dyDescent="0.2">
      <c r="A11" s="14">
        <v>43496</v>
      </c>
      <c r="B11" s="17" t="s">
        <v>0</v>
      </c>
      <c r="C11" s="17" t="s">
        <v>0</v>
      </c>
      <c r="D11" s="17" t="s">
        <v>0</v>
      </c>
      <c r="E11" s="17" t="s">
        <v>0</v>
      </c>
      <c r="F11" s="17" t="s">
        <v>0</v>
      </c>
      <c r="G11" s="17" t="s">
        <v>1</v>
      </c>
      <c r="H11" s="17" t="s">
        <v>0</v>
      </c>
      <c r="I11" s="17" t="s">
        <v>31</v>
      </c>
    </row>
    <row r="12" spans="1:11" x14ac:dyDescent="0.2">
      <c r="A12" s="14">
        <f t="shared" si="2"/>
        <v>43503</v>
      </c>
      <c r="B12" s="17" t="s">
        <v>0</v>
      </c>
      <c r="C12" s="17" t="s">
        <v>0</v>
      </c>
      <c r="D12" s="17" t="s">
        <v>0</v>
      </c>
      <c r="E12" s="17" t="s">
        <v>0</v>
      </c>
      <c r="F12" s="17" t="s">
        <v>0</v>
      </c>
      <c r="G12" s="17" t="s">
        <v>1</v>
      </c>
      <c r="H12" s="17" t="s">
        <v>0</v>
      </c>
      <c r="I12" s="17" t="s">
        <v>31</v>
      </c>
    </row>
    <row r="13" spans="1:11" x14ac:dyDescent="0.2">
      <c r="A13" s="14">
        <f t="shared" si="2"/>
        <v>43510</v>
      </c>
      <c r="B13" s="17" t="s">
        <v>0</v>
      </c>
      <c r="C13" s="17" t="s">
        <v>0</v>
      </c>
      <c r="D13" s="17" t="s">
        <v>0</v>
      </c>
      <c r="E13" s="17" t="s">
        <v>0</v>
      </c>
      <c r="F13" s="17" t="s">
        <v>0</v>
      </c>
      <c r="G13" s="17" t="s">
        <v>0</v>
      </c>
      <c r="H13" s="17" t="s">
        <v>0</v>
      </c>
      <c r="I13" s="17" t="s">
        <v>31</v>
      </c>
    </row>
    <row r="14" spans="1:11" x14ac:dyDescent="0.2">
      <c r="A14" s="14">
        <v>43511</v>
      </c>
      <c r="B14" s="17" t="s">
        <v>0</v>
      </c>
      <c r="C14" s="17" t="s">
        <v>0</v>
      </c>
      <c r="D14" s="17" t="s">
        <v>1</v>
      </c>
      <c r="E14" s="17" t="s">
        <v>0</v>
      </c>
      <c r="F14" s="17" t="s">
        <v>0</v>
      </c>
      <c r="G14" s="17" t="s">
        <v>1</v>
      </c>
      <c r="H14" s="17" t="s">
        <v>0</v>
      </c>
      <c r="I14" s="17" t="s">
        <v>31</v>
      </c>
    </row>
    <row r="15" spans="1:11" x14ac:dyDescent="0.2">
      <c r="A15" s="14">
        <v>43517</v>
      </c>
      <c r="B15" s="17" t="s">
        <v>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31</v>
      </c>
    </row>
    <row r="16" spans="1:11" x14ac:dyDescent="0.2">
      <c r="A16" s="14">
        <f t="shared" si="2"/>
        <v>43524</v>
      </c>
      <c r="B16" s="17" t="s">
        <v>0</v>
      </c>
      <c r="C16" s="17" t="s">
        <v>0</v>
      </c>
      <c r="D16" s="17" t="s">
        <v>0</v>
      </c>
      <c r="E16" s="17" t="s">
        <v>0</v>
      </c>
      <c r="F16" s="17" t="s">
        <v>0</v>
      </c>
      <c r="G16" s="17" t="s">
        <v>0</v>
      </c>
      <c r="H16" s="17" t="s">
        <v>0</v>
      </c>
      <c r="I16" s="17" t="s">
        <v>31</v>
      </c>
    </row>
    <row r="17" spans="1:9" s="2" customFormat="1" x14ac:dyDescent="0.2">
      <c r="A17" s="15">
        <v>43525</v>
      </c>
      <c r="B17" s="18" t="s">
        <v>0</v>
      </c>
      <c r="C17" s="18" t="s">
        <v>1</v>
      </c>
      <c r="D17" s="18" t="s">
        <v>0</v>
      </c>
      <c r="E17" s="18" t="s">
        <v>0</v>
      </c>
      <c r="F17" s="18" t="s">
        <v>1</v>
      </c>
      <c r="G17" s="18" t="s">
        <v>1</v>
      </c>
      <c r="H17" s="18" t="s">
        <v>0</v>
      </c>
      <c r="I17" s="17" t="s">
        <v>31</v>
      </c>
    </row>
    <row r="18" spans="1:9" x14ac:dyDescent="0.2">
      <c r="A18" s="14">
        <v>43529</v>
      </c>
      <c r="B18" s="17" t="s">
        <v>0</v>
      </c>
      <c r="C18" s="17" t="s">
        <v>1</v>
      </c>
      <c r="D18" s="17" t="s">
        <v>0</v>
      </c>
      <c r="E18" s="17" t="s">
        <v>0</v>
      </c>
      <c r="F18" s="17" t="s">
        <v>1</v>
      </c>
      <c r="G18" s="17" t="s">
        <v>0</v>
      </c>
      <c r="H18" s="17" t="s">
        <v>0</v>
      </c>
      <c r="I18" s="17" t="s">
        <v>31</v>
      </c>
    </row>
    <row r="19" spans="1:9" x14ac:dyDescent="0.2">
      <c r="A19" s="14">
        <v>43538</v>
      </c>
      <c r="B19" s="17" t="s">
        <v>0</v>
      </c>
      <c r="C19" s="17" t="s">
        <v>0</v>
      </c>
      <c r="D19" s="17" t="s">
        <v>0</v>
      </c>
      <c r="E19" s="17" t="s">
        <v>0</v>
      </c>
      <c r="F19" s="17" t="s">
        <v>0</v>
      </c>
      <c r="G19" s="17" t="s">
        <v>0</v>
      </c>
      <c r="H19" s="17" t="s">
        <v>1</v>
      </c>
      <c r="I19" s="17" t="s">
        <v>31</v>
      </c>
    </row>
    <row r="20" spans="1:9" x14ac:dyDescent="0.2">
      <c r="A20" s="14">
        <f t="shared" si="2"/>
        <v>43545</v>
      </c>
      <c r="B20" s="17" t="s">
        <v>0</v>
      </c>
      <c r="C20" s="17" t="s">
        <v>0</v>
      </c>
      <c r="D20" s="17" t="s">
        <v>0</v>
      </c>
      <c r="E20" s="17" t="s">
        <v>1</v>
      </c>
      <c r="F20" s="17" t="s">
        <v>0</v>
      </c>
      <c r="G20" s="17" t="s">
        <v>0</v>
      </c>
      <c r="H20" s="17" t="s">
        <v>0</v>
      </c>
      <c r="I20" s="17" t="s">
        <v>31</v>
      </c>
    </row>
    <row r="21" spans="1:9" x14ac:dyDescent="0.2">
      <c r="A21" s="14">
        <f t="shared" si="2"/>
        <v>43552</v>
      </c>
      <c r="B21" s="17" t="s">
        <v>1</v>
      </c>
      <c r="C21" s="17" t="s">
        <v>0</v>
      </c>
      <c r="D21" s="17" t="s">
        <v>0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31</v>
      </c>
    </row>
    <row r="22" spans="1:9" x14ac:dyDescent="0.2">
      <c r="A22" s="14">
        <f t="shared" si="2"/>
        <v>43559</v>
      </c>
      <c r="B22" s="17" t="s">
        <v>0</v>
      </c>
      <c r="C22" s="17" t="s">
        <v>0</v>
      </c>
      <c r="D22" s="17" t="s">
        <v>0</v>
      </c>
      <c r="E22" s="17" t="s">
        <v>0</v>
      </c>
      <c r="F22" s="17" t="s">
        <v>0</v>
      </c>
      <c r="G22" s="17" t="s">
        <v>0</v>
      </c>
      <c r="H22" s="17" t="s">
        <v>0</v>
      </c>
      <c r="I22" s="17" t="s">
        <v>31</v>
      </c>
    </row>
    <row r="23" spans="1:9" x14ac:dyDescent="0.2">
      <c r="A23" s="14">
        <f t="shared" si="2"/>
        <v>43566</v>
      </c>
      <c r="B23" s="17" t="s">
        <v>0</v>
      </c>
      <c r="C23" s="17" t="s">
        <v>0</v>
      </c>
      <c r="D23" s="17" t="s">
        <v>0</v>
      </c>
      <c r="E23" s="17" t="s">
        <v>0</v>
      </c>
      <c r="F23" s="17" t="s">
        <v>1</v>
      </c>
      <c r="G23" s="17" t="s">
        <v>0</v>
      </c>
      <c r="H23" s="17" t="s">
        <v>0</v>
      </c>
      <c r="I23" s="17" t="s">
        <v>31</v>
      </c>
    </row>
    <row r="24" spans="1:9" x14ac:dyDescent="0.2">
      <c r="A24" s="14">
        <f t="shared" si="2"/>
        <v>43573</v>
      </c>
      <c r="B24" s="17" t="s">
        <v>1</v>
      </c>
      <c r="C24" s="17" t="s">
        <v>0</v>
      </c>
      <c r="D24" s="17" t="s">
        <v>1</v>
      </c>
      <c r="E24" s="17" t="s">
        <v>0</v>
      </c>
      <c r="F24" s="17" t="s">
        <v>0</v>
      </c>
      <c r="G24" s="17" t="s">
        <v>0</v>
      </c>
      <c r="H24" s="17" t="s">
        <v>0</v>
      </c>
      <c r="I24" s="17" t="s">
        <v>31</v>
      </c>
    </row>
    <row r="25" spans="1:9" x14ac:dyDescent="0.2">
      <c r="A25" s="14">
        <v>43579</v>
      </c>
      <c r="B25" s="17" t="s">
        <v>0</v>
      </c>
      <c r="C25" s="17" t="s">
        <v>0</v>
      </c>
      <c r="D25" s="17" t="s">
        <v>0</v>
      </c>
      <c r="E25" s="17" t="s">
        <v>0</v>
      </c>
      <c r="F25" s="17" t="s">
        <v>0</v>
      </c>
      <c r="G25" s="17" t="s">
        <v>0</v>
      </c>
      <c r="H25" s="17" t="s">
        <v>0</v>
      </c>
      <c r="I25" s="17" t="s">
        <v>31</v>
      </c>
    </row>
    <row r="26" spans="1:9" x14ac:dyDescent="0.2">
      <c r="A26" s="14">
        <v>43587</v>
      </c>
      <c r="B26" s="17" t="s">
        <v>0</v>
      </c>
      <c r="C26" s="17" t="s">
        <v>0</v>
      </c>
      <c r="D26" s="17" t="s">
        <v>0</v>
      </c>
      <c r="E26" s="17" t="s">
        <v>0</v>
      </c>
      <c r="F26" s="17" t="s">
        <v>0</v>
      </c>
      <c r="G26" s="17" t="s">
        <v>0</v>
      </c>
      <c r="H26" s="17" t="s">
        <v>1</v>
      </c>
      <c r="I26" s="17" t="s">
        <v>31</v>
      </c>
    </row>
    <row r="27" spans="1:9" x14ac:dyDescent="0.2">
      <c r="A27" s="14">
        <v>43588</v>
      </c>
      <c r="B27" s="17" t="s">
        <v>0</v>
      </c>
      <c r="C27" s="17" t="s">
        <v>0</v>
      </c>
      <c r="D27" s="17" t="s">
        <v>0</v>
      </c>
      <c r="E27" s="17" t="s">
        <v>0</v>
      </c>
      <c r="F27" s="17" t="s">
        <v>0</v>
      </c>
      <c r="G27" s="17" t="s">
        <v>1</v>
      </c>
      <c r="H27" s="17" t="s">
        <v>1</v>
      </c>
      <c r="I27" s="17" t="s">
        <v>31</v>
      </c>
    </row>
    <row r="28" spans="1:9" s="2" customFormat="1" x14ac:dyDescent="0.2">
      <c r="A28" s="14">
        <f>A26+7</f>
        <v>43594</v>
      </c>
      <c r="B28" s="17" t="s">
        <v>0</v>
      </c>
      <c r="C28" s="17" t="s">
        <v>0</v>
      </c>
      <c r="D28" s="17" t="s">
        <v>0</v>
      </c>
      <c r="E28" s="17" t="s">
        <v>0</v>
      </c>
      <c r="F28" s="17" t="s">
        <v>0</v>
      </c>
      <c r="G28" s="17" t="s">
        <v>0</v>
      </c>
      <c r="H28" s="17" t="s">
        <v>0</v>
      </c>
      <c r="I28" s="17" t="s">
        <v>31</v>
      </c>
    </row>
    <row r="29" spans="1:9" x14ac:dyDescent="0.2">
      <c r="A29" s="14">
        <f t="shared" si="2"/>
        <v>43601</v>
      </c>
      <c r="B29" s="17" t="s">
        <v>0</v>
      </c>
      <c r="C29" s="17" t="s">
        <v>0</v>
      </c>
      <c r="D29" s="17" t="s">
        <v>0</v>
      </c>
      <c r="E29" s="17" t="s">
        <v>0</v>
      </c>
      <c r="F29" s="17" t="s">
        <v>0</v>
      </c>
      <c r="G29" s="17" t="s">
        <v>0</v>
      </c>
      <c r="H29" s="17" t="s">
        <v>0</v>
      </c>
      <c r="I29" s="17" t="s">
        <v>31</v>
      </c>
    </row>
    <row r="30" spans="1:9" x14ac:dyDescent="0.2">
      <c r="A30" s="14">
        <f t="shared" si="2"/>
        <v>43608</v>
      </c>
      <c r="B30" s="17" t="s">
        <v>0</v>
      </c>
      <c r="C30" s="17" t="s">
        <v>0</v>
      </c>
      <c r="D30" s="17" t="s">
        <v>0</v>
      </c>
      <c r="E30" s="17" t="s">
        <v>0</v>
      </c>
      <c r="F30" s="17" t="s">
        <v>0</v>
      </c>
      <c r="G30" s="17" t="s">
        <v>0</v>
      </c>
      <c r="H30" s="17" t="s">
        <v>0</v>
      </c>
      <c r="I30" s="17" t="s">
        <v>31</v>
      </c>
    </row>
    <row r="31" spans="1:9" x14ac:dyDescent="0.2">
      <c r="A31" s="14">
        <v>43622</v>
      </c>
      <c r="B31" s="17" t="s">
        <v>1</v>
      </c>
      <c r="C31" s="17" t="s">
        <v>0</v>
      </c>
      <c r="D31" s="17" t="s">
        <v>0</v>
      </c>
      <c r="E31" s="17" t="s">
        <v>0</v>
      </c>
      <c r="F31" s="17" t="s">
        <v>0</v>
      </c>
      <c r="G31" s="17" t="s">
        <v>1</v>
      </c>
      <c r="H31" s="17" t="s">
        <v>0</v>
      </c>
      <c r="I31" s="17" t="s">
        <v>31</v>
      </c>
    </row>
    <row r="32" spans="1:9" x14ac:dyDescent="0.2">
      <c r="A32" s="14">
        <f t="shared" si="2"/>
        <v>43629</v>
      </c>
      <c r="B32" s="17" t="s">
        <v>0</v>
      </c>
      <c r="C32" s="17" t="s">
        <v>0</v>
      </c>
      <c r="D32" s="17" t="s">
        <v>1</v>
      </c>
      <c r="E32" s="17" t="s">
        <v>0</v>
      </c>
      <c r="F32" s="17" t="s">
        <v>0</v>
      </c>
      <c r="G32" s="17" t="s">
        <v>0</v>
      </c>
      <c r="H32" s="17" t="s">
        <v>0</v>
      </c>
      <c r="I32" s="17" t="s">
        <v>31</v>
      </c>
    </row>
    <row r="33" spans="1:9" x14ac:dyDescent="0.2">
      <c r="A33" s="14">
        <v>43634</v>
      </c>
      <c r="B33" s="17" t="s">
        <v>0</v>
      </c>
      <c r="C33" s="17" t="s">
        <v>0</v>
      </c>
      <c r="D33" s="17" t="s">
        <v>0</v>
      </c>
      <c r="E33" s="17" t="s">
        <v>0</v>
      </c>
      <c r="F33" s="17" t="s">
        <v>0</v>
      </c>
      <c r="G33" s="17" t="s">
        <v>0</v>
      </c>
      <c r="H33" s="17" t="s">
        <v>1</v>
      </c>
      <c r="I33" s="17" t="s">
        <v>31</v>
      </c>
    </row>
    <row r="34" spans="1:9" s="2" customFormat="1" x14ac:dyDescent="0.2">
      <c r="A34" s="14">
        <v>43643</v>
      </c>
      <c r="B34" s="17" t="s">
        <v>0</v>
      </c>
      <c r="C34" s="17" t="s">
        <v>0</v>
      </c>
      <c r="D34" s="17" t="s">
        <v>0</v>
      </c>
      <c r="E34" s="17" t="s">
        <v>1</v>
      </c>
      <c r="F34" s="17" t="s">
        <v>0</v>
      </c>
      <c r="G34" s="17" t="s">
        <v>0</v>
      </c>
      <c r="H34" s="17" t="s">
        <v>0</v>
      </c>
      <c r="I34" s="17" t="s">
        <v>31</v>
      </c>
    </row>
    <row r="35" spans="1:9" s="2" customFormat="1" x14ac:dyDescent="0.2">
      <c r="A35" s="15">
        <v>43648</v>
      </c>
      <c r="B35" s="18" t="s">
        <v>0</v>
      </c>
      <c r="C35" s="18" t="s">
        <v>0</v>
      </c>
      <c r="D35" s="18" t="s">
        <v>1</v>
      </c>
      <c r="E35" s="18" t="s">
        <v>1</v>
      </c>
      <c r="F35" s="18" t="s">
        <v>0</v>
      </c>
      <c r="G35" s="18" t="s">
        <v>0</v>
      </c>
      <c r="H35" s="18" t="s">
        <v>0</v>
      </c>
      <c r="I35" s="18" t="s">
        <v>31</v>
      </c>
    </row>
    <row r="36" spans="1:9" x14ac:dyDescent="0.2">
      <c r="A36" s="14">
        <v>43650</v>
      </c>
      <c r="B36" s="17" t="s">
        <v>0</v>
      </c>
      <c r="C36" s="17" t="s">
        <v>0</v>
      </c>
      <c r="D36" s="17" t="s">
        <v>0</v>
      </c>
      <c r="E36" s="17" t="s">
        <v>0</v>
      </c>
      <c r="F36" s="17" t="s">
        <v>0</v>
      </c>
      <c r="G36" s="17" t="s">
        <v>0</v>
      </c>
      <c r="H36" s="17" t="s">
        <v>0</v>
      </c>
      <c r="I36" s="17" t="s">
        <v>31</v>
      </c>
    </row>
    <row r="37" spans="1:9" x14ac:dyDescent="0.2">
      <c r="A37" s="14">
        <f t="shared" si="2"/>
        <v>43657</v>
      </c>
      <c r="B37" s="17" t="s">
        <v>0</v>
      </c>
      <c r="C37" s="17" t="s">
        <v>0</v>
      </c>
      <c r="D37" s="17" t="s">
        <v>0</v>
      </c>
      <c r="E37" s="17" t="s">
        <v>0</v>
      </c>
      <c r="F37" s="17" t="s">
        <v>1</v>
      </c>
      <c r="G37" s="17" t="s">
        <v>0</v>
      </c>
      <c r="H37" s="17" t="s">
        <v>1</v>
      </c>
      <c r="I37" s="17" t="s">
        <v>31</v>
      </c>
    </row>
    <row r="38" spans="1:9" x14ac:dyDescent="0.2">
      <c r="A38" s="14">
        <v>43662</v>
      </c>
      <c r="B38" s="17" t="s">
        <v>0</v>
      </c>
      <c r="C38" s="17" t="s">
        <v>0</v>
      </c>
      <c r="D38" s="17" t="s">
        <v>0</v>
      </c>
      <c r="E38" s="17" t="s">
        <v>0</v>
      </c>
      <c r="F38" s="17" t="s">
        <v>1</v>
      </c>
      <c r="G38" s="17" t="s">
        <v>0</v>
      </c>
      <c r="H38" s="17" t="s">
        <v>0</v>
      </c>
      <c r="I38" s="17" t="s">
        <v>31</v>
      </c>
    </row>
    <row r="39" spans="1:9" x14ac:dyDescent="0.2">
      <c r="A39" s="14">
        <v>43671</v>
      </c>
      <c r="B39" s="17" t="s">
        <v>1</v>
      </c>
      <c r="C39" s="17" t="s">
        <v>0</v>
      </c>
      <c r="D39" s="17" t="s">
        <v>0</v>
      </c>
      <c r="E39" s="17" t="s">
        <v>0</v>
      </c>
      <c r="F39" s="17" t="s">
        <v>1</v>
      </c>
      <c r="G39" s="17" t="s">
        <v>0</v>
      </c>
      <c r="H39" s="17" t="s">
        <v>0</v>
      </c>
      <c r="I39" s="17" t="s">
        <v>31</v>
      </c>
    </row>
    <row r="40" spans="1:9" s="2" customFormat="1" x14ac:dyDescent="0.2">
      <c r="A40" s="15">
        <v>43676</v>
      </c>
      <c r="B40" s="18" t="s">
        <v>1</v>
      </c>
      <c r="C40" s="18" t="s">
        <v>0</v>
      </c>
      <c r="D40" s="18" t="s">
        <v>0</v>
      </c>
      <c r="E40" s="18" t="s">
        <v>1</v>
      </c>
      <c r="F40" s="18" t="s">
        <v>0</v>
      </c>
      <c r="G40" s="18" t="s">
        <v>1</v>
      </c>
      <c r="H40" s="18" t="s">
        <v>0</v>
      </c>
      <c r="I40" s="18" t="s">
        <v>31</v>
      </c>
    </row>
    <row r="41" spans="1:9" x14ac:dyDescent="0.2">
      <c r="A41" s="14">
        <v>43685</v>
      </c>
      <c r="B41" s="17" t="s">
        <v>0</v>
      </c>
      <c r="C41" s="17" t="s">
        <v>1</v>
      </c>
      <c r="D41" s="17" t="s">
        <v>0</v>
      </c>
      <c r="E41" s="17" t="s">
        <v>0</v>
      </c>
      <c r="F41" s="17" t="s">
        <v>0</v>
      </c>
      <c r="G41" s="17" t="s">
        <v>0</v>
      </c>
      <c r="H41" s="17" t="s">
        <v>0</v>
      </c>
      <c r="I41" s="17" t="s">
        <v>31</v>
      </c>
    </row>
    <row r="42" spans="1:9" x14ac:dyDescent="0.2">
      <c r="A42" s="14">
        <v>43693</v>
      </c>
      <c r="B42" s="17" t="s">
        <v>0</v>
      </c>
      <c r="C42" s="17" t="s">
        <v>1</v>
      </c>
      <c r="D42" s="17" t="s">
        <v>0</v>
      </c>
      <c r="E42" s="17" t="s">
        <v>0</v>
      </c>
      <c r="F42" s="17" t="s">
        <v>0</v>
      </c>
      <c r="G42" s="17" t="s">
        <v>0</v>
      </c>
      <c r="H42" s="17" t="s">
        <v>0</v>
      </c>
      <c r="I42" s="17" t="s">
        <v>31</v>
      </c>
    </row>
    <row r="43" spans="1:9" x14ac:dyDescent="0.2">
      <c r="A43" s="14">
        <v>43704</v>
      </c>
      <c r="B43" s="17" t="s">
        <v>0</v>
      </c>
      <c r="C43" s="17" t="s">
        <v>0</v>
      </c>
      <c r="D43" s="17" t="s">
        <v>0</v>
      </c>
      <c r="E43" s="17" t="s">
        <v>0</v>
      </c>
      <c r="F43" s="17" t="s">
        <v>0</v>
      </c>
      <c r="G43" s="17" t="s">
        <v>1</v>
      </c>
      <c r="H43" s="17" t="s">
        <v>0</v>
      </c>
      <c r="I43" s="17" t="s">
        <v>31</v>
      </c>
    </row>
    <row r="44" spans="1:9" x14ac:dyDescent="0.2">
      <c r="A44" s="14">
        <f t="shared" si="2"/>
        <v>43711</v>
      </c>
      <c r="B44" s="17" t="s">
        <v>1</v>
      </c>
      <c r="C44" s="17" t="s">
        <v>0</v>
      </c>
      <c r="D44" s="17" t="s">
        <v>0</v>
      </c>
      <c r="E44" s="17" t="s">
        <v>0</v>
      </c>
      <c r="F44" s="17" t="s">
        <v>0</v>
      </c>
      <c r="G44" s="17" t="s">
        <v>0</v>
      </c>
      <c r="H44" s="17" t="s">
        <v>0</v>
      </c>
      <c r="I44" s="17" t="s">
        <v>31</v>
      </c>
    </row>
    <row r="45" spans="1:9" s="2" customFormat="1" x14ac:dyDescent="0.2">
      <c r="A45" s="15">
        <v>43713</v>
      </c>
      <c r="B45" s="18" t="s">
        <v>1</v>
      </c>
      <c r="C45" s="18" t="s">
        <v>0</v>
      </c>
      <c r="D45" s="18" t="s">
        <v>0</v>
      </c>
      <c r="E45" s="18" t="s">
        <v>0</v>
      </c>
      <c r="F45" s="18" t="s">
        <v>0</v>
      </c>
      <c r="G45" s="18" t="s">
        <v>1</v>
      </c>
      <c r="H45" s="18" t="s">
        <v>1</v>
      </c>
      <c r="I45" s="17" t="s">
        <v>31</v>
      </c>
    </row>
    <row r="46" spans="1:9" x14ac:dyDescent="0.2">
      <c r="A46" s="14">
        <v>43718</v>
      </c>
      <c r="B46" s="17" t="s">
        <v>0</v>
      </c>
      <c r="C46" s="17" t="s">
        <v>0</v>
      </c>
      <c r="D46" s="17" t="s">
        <v>0</v>
      </c>
      <c r="E46" s="17" t="s">
        <v>0</v>
      </c>
      <c r="F46" s="17" t="s">
        <v>0</v>
      </c>
      <c r="G46" s="17" t="s">
        <v>0</v>
      </c>
      <c r="H46" s="17" t="s">
        <v>0</v>
      </c>
      <c r="I46" s="17" t="s">
        <v>31</v>
      </c>
    </row>
    <row r="47" spans="1:9" x14ac:dyDescent="0.2">
      <c r="A47" s="14">
        <f t="shared" si="2"/>
        <v>43725</v>
      </c>
      <c r="B47" s="17" t="s">
        <v>0</v>
      </c>
      <c r="C47" s="17" t="s">
        <v>1</v>
      </c>
      <c r="D47" s="17" t="s">
        <v>0</v>
      </c>
      <c r="E47" s="17" t="s">
        <v>1</v>
      </c>
      <c r="F47" s="17" t="s">
        <v>0</v>
      </c>
      <c r="G47" s="17" t="s">
        <v>0</v>
      </c>
      <c r="H47" s="17" t="s">
        <v>1</v>
      </c>
      <c r="I47" s="17" t="s">
        <v>31</v>
      </c>
    </row>
    <row r="48" spans="1:9" x14ac:dyDescent="0.2">
      <c r="A48" s="14">
        <f t="shared" si="2"/>
        <v>43732</v>
      </c>
      <c r="B48" s="17" t="s">
        <v>0</v>
      </c>
      <c r="C48" s="17" t="s">
        <v>0</v>
      </c>
      <c r="D48" s="17" t="s">
        <v>0</v>
      </c>
      <c r="E48" s="17" t="s">
        <v>0</v>
      </c>
      <c r="F48" s="17" t="s">
        <v>0</v>
      </c>
      <c r="G48" s="17" t="s">
        <v>0</v>
      </c>
      <c r="H48" s="17" t="s">
        <v>0</v>
      </c>
      <c r="I48" s="17" t="s">
        <v>31</v>
      </c>
    </row>
    <row r="49" spans="1:9" x14ac:dyDescent="0.2">
      <c r="A49" s="14">
        <v>43734</v>
      </c>
      <c r="B49" s="17" t="s">
        <v>1</v>
      </c>
      <c r="C49" s="17" t="s">
        <v>0</v>
      </c>
      <c r="D49" s="17" t="s">
        <v>0</v>
      </c>
      <c r="E49" s="17" t="s">
        <v>0</v>
      </c>
      <c r="F49" s="17" t="s">
        <v>0</v>
      </c>
      <c r="G49" s="17" t="s">
        <v>0</v>
      </c>
      <c r="H49" s="17" t="s">
        <v>1</v>
      </c>
      <c r="I49" s="17" t="s">
        <v>31</v>
      </c>
    </row>
    <row r="50" spans="1:9" x14ac:dyDescent="0.2">
      <c r="A50" s="14">
        <v>43739</v>
      </c>
      <c r="B50" s="17" t="s">
        <v>1</v>
      </c>
      <c r="C50" s="17" t="s">
        <v>0</v>
      </c>
      <c r="D50" s="17" t="s">
        <v>0</v>
      </c>
      <c r="E50" s="17" t="s">
        <v>1</v>
      </c>
      <c r="F50" s="17" t="s">
        <v>0</v>
      </c>
      <c r="G50" s="17" t="s">
        <v>1</v>
      </c>
      <c r="H50" s="17" t="s">
        <v>0</v>
      </c>
      <c r="I50" s="17" t="s">
        <v>31</v>
      </c>
    </row>
    <row r="51" spans="1:9" x14ac:dyDescent="0.2">
      <c r="A51" s="14">
        <f t="shared" si="2"/>
        <v>43746</v>
      </c>
      <c r="B51" s="17" t="s">
        <v>0</v>
      </c>
      <c r="C51" s="17" t="s">
        <v>0</v>
      </c>
      <c r="D51" s="17" t="s">
        <v>0</v>
      </c>
      <c r="E51" s="17" t="s">
        <v>0</v>
      </c>
      <c r="F51" s="17" t="s">
        <v>0</v>
      </c>
      <c r="G51" s="17" t="s">
        <v>0</v>
      </c>
      <c r="H51" s="17" t="s">
        <v>0</v>
      </c>
      <c r="I51" s="17" t="s">
        <v>31</v>
      </c>
    </row>
    <row r="52" spans="1:9" x14ac:dyDescent="0.2">
      <c r="A52" s="14">
        <f t="shared" si="2"/>
        <v>43753</v>
      </c>
      <c r="B52" s="17" t="s">
        <v>0</v>
      </c>
      <c r="C52" s="17" t="s">
        <v>0</v>
      </c>
      <c r="D52" s="17" t="s">
        <v>1</v>
      </c>
      <c r="E52" s="17" t="s">
        <v>0</v>
      </c>
      <c r="F52" s="17" t="s">
        <v>0</v>
      </c>
      <c r="G52" s="17" t="s">
        <v>0</v>
      </c>
      <c r="H52" s="17" t="s">
        <v>0</v>
      </c>
      <c r="I52" s="17" t="s">
        <v>31</v>
      </c>
    </row>
    <row r="53" spans="1:9" x14ac:dyDescent="0.2">
      <c r="A53" s="14">
        <f t="shared" si="2"/>
        <v>43760</v>
      </c>
      <c r="B53" s="17" t="s">
        <v>0</v>
      </c>
      <c r="C53" s="17" t="s">
        <v>0</v>
      </c>
      <c r="D53" s="17" t="s">
        <v>0</v>
      </c>
      <c r="E53" s="17" t="s">
        <v>0</v>
      </c>
      <c r="F53" s="17" t="s">
        <v>0</v>
      </c>
      <c r="G53" s="17" t="s">
        <v>0</v>
      </c>
      <c r="H53" s="17" t="s">
        <v>0</v>
      </c>
      <c r="I53" s="17" t="s">
        <v>31</v>
      </c>
    </row>
    <row r="54" spans="1:9" x14ac:dyDescent="0.2">
      <c r="A54" s="14">
        <v>43762</v>
      </c>
      <c r="B54" s="17" t="s">
        <v>0</v>
      </c>
      <c r="C54" s="17" t="s">
        <v>0</v>
      </c>
      <c r="D54" s="17" t="s">
        <v>0</v>
      </c>
      <c r="E54" s="17" t="s">
        <v>0</v>
      </c>
      <c r="F54" s="17" t="s">
        <v>0</v>
      </c>
      <c r="G54" s="17" t="s">
        <v>1</v>
      </c>
      <c r="H54" s="17" t="s">
        <v>0</v>
      </c>
      <c r="I54" s="17" t="s">
        <v>31</v>
      </c>
    </row>
    <row r="55" spans="1:9" x14ac:dyDescent="0.2">
      <c r="A55" s="14">
        <v>43774</v>
      </c>
      <c r="B55" s="17" t="s">
        <v>0</v>
      </c>
      <c r="C55" s="17" t="s">
        <v>0</v>
      </c>
      <c r="D55" s="17" t="s">
        <v>0</v>
      </c>
      <c r="E55" s="17" t="s">
        <v>0</v>
      </c>
      <c r="F55" s="17" t="s">
        <v>0</v>
      </c>
      <c r="G55" s="17" t="s">
        <v>1</v>
      </c>
      <c r="H55" s="17" t="s">
        <v>0</v>
      </c>
      <c r="I55" s="17" t="s">
        <v>31</v>
      </c>
    </row>
    <row r="56" spans="1:9" x14ac:dyDescent="0.2">
      <c r="A56" s="14">
        <v>43776</v>
      </c>
      <c r="B56" s="17" t="s">
        <v>1</v>
      </c>
      <c r="C56" s="17" t="s">
        <v>0</v>
      </c>
      <c r="D56" s="17" t="s">
        <v>0</v>
      </c>
      <c r="E56" s="17" t="s">
        <v>0</v>
      </c>
      <c r="F56" s="17" t="s">
        <v>0</v>
      </c>
      <c r="G56" s="17" t="s">
        <v>1</v>
      </c>
      <c r="H56" s="17" t="s">
        <v>1</v>
      </c>
      <c r="I56" s="17" t="s">
        <v>31</v>
      </c>
    </row>
    <row r="57" spans="1:9" x14ac:dyDescent="0.2">
      <c r="A57" s="14">
        <v>43781</v>
      </c>
      <c r="B57" s="17" t="s">
        <v>0</v>
      </c>
      <c r="C57" s="17" t="s">
        <v>0</v>
      </c>
      <c r="D57" s="17" t="s">
        <v>0</v>
      </c>
      <c r="E57" s="17" t="s">
        <v>0</v>
      </c>
      <c r="F57" s="17" t="s">
        <v>0</v>
      </c>
      <c r="G57" s="17" t="s">
        <v>0</v>
      </c>
      <c r="H57" s="17" t="s">
        <v>0</v>
      </c>
      <c r="I57" s="17" t="s">
        <v>31</v>
      </c>
    </row>
    <row r="58" spans="1:9" x14ac:dyDescent="0.2">
      <c r="A58" s="14">
        <f t="shared" si="2"/>
        <v>43788</v>
      </c>
      <c r="B58" s="17" t="s">
        <v>0</v>
      </c>
      <c r="C58" s="17" t="s">
        <v>0</v>
      </c>
      <c r="D58" s="17" t="s">
        <v>0</v>
      </c>
      <c r="E58" s="17" t="s">
        <v>0</v>
      </c>
      <c r="F58" s="17" t="s">
        <v>0</v>
      </c>
      <c r="G58" s="17" t="s">
        <v>0</v>
      </c>
      <c r="H58" s="17" t="s">
        <v>0</v>
      </c>
      <c r="I58" s="17" t="s">
        <v>31</v>
      </c>
    </row>
    <row r="59" spans="1:9" s="2" customFormat="1" x14ac:dyDescent="0.2">
      <c r="A59" s="15">
        <v>43790</v>
      </c>
      <c r="B59" s="18" t="s">
        <v>0</v>
      </c>
      <c r="C59" s="18" t="s">
        <v>0</v>
      </c>
      <c r="D59" s="18" t="s">
        <v>0</v>
      </c>
      <c r="E59" s="18" t="s">
        <v>0</v>
      </c>
      <c r="F59" s="18" t="s">
        <v>0</v>
      </c>
      <c r="G59" s="18" t="s">
        <v>0</v>
      </c>
      <c r="H59" s="18" t="s">
        <v>0</v>
      </c>
      <c r="I59" s="17" t="s">
        <v>31</v>
      </c>
    </row>
    <row r="60" spans="1:9" x14ac:dyDescent="0.2">
      <c r="A60" s="14">
        <f>A58+7</f>
        <v>43795</v>
      </c>
      <c r="B60" s="17" t="s">
        <v>0</v>
      </c>
      <c r="C60" s="17" t="s">
        <v>0</v>
      </c>
      <c r="D60" s="17" t="s">
        <v>0</v>
      </c>
      <c r="E60" s="17" t="s">
        <v>0</v>
      </c>
      <c r="F60" s="17" t="s">
        <v>0</v>
      </c>
      <c r="G60" s="17" t="s">
        <v>0</v>
      </c>
      <c r="H60" s="17" t="s">
        <v>0</v>
      </c>
      <c r="I60" s="17" t="s">
        <v>31</v>
      </c>
    </row>
    <row r="61" spans="1:9" x14ac:dyDescent="0.2">
      <c r="A61" s="14">
        <f t="shared" si="2"/>
        <v>43802</v>
      </c>
      <c r="B61" s="17" t="s">
        <v>1</v>
      </c>
      <c r="C61" s="17" t="s">
        <v>0</v>
      </c>
      <c r="D61" s="17" t="s">
        <v>0</v>
      </c>
      <c r="E61" s="17" t="s">
        <v>0</v>
      </c>
      <c r="F61" s="17" t="s">
        <v>0</v>
      </c>
      <c r="G61" s="17" t="s">
        <v>0</v>
      </c>
      <c r="H61" s="17" t="s">
        <v>0</v>
      </c>
      <c r="I61" s="17" t="s">
        <v>31</v>
      </c>
    </row>
    <row r="62" spans="1:9" x14ac:dyDescent="0.2">
      <c r="A62" s="14">
        <f t="shared" si="2"/>
        <v>43809</v>
      </c>
      <c r="B62" s="17" t="s">
        <v>0</v>
      </c>
      <c r="C62" s="17" t="s">
        <v>0</v>
      </c>
      <c r="D62" s="17" t="s">
        <v>1</v>
      </c>
      <c r="E62" s="17" t="s">
        <v>1</v>
      </c>
      <c r="F62" s="17" t="s">
        <v>0</v>
      </c>
      <c r="G62" s="17" t="s">
        <v>0</v>
      </c>
      <c r="H62" s="17" t="s">
        <v>0</v>
      </c>
      <c r="I62" s="17" t="s">
        <v>31</v>
      </c>
    </row>
    <row r="63" spans="1:9" x14ac:dyDescent="0.2">
      <c r="A63" s="14">
        <f t="shared" si="2"/>
        <v>43816</v>
      </c>
      <c r="B63" s="17" t="s">
        <v>1</v>
      </c>
      <c r="C63" s="17" t="s">
        <v>0</v>
      </c>
      <c r="D63" s="17" t="s">
        <v>0</v>
      </c>
      <c r="E63" s="17" t="s">
        <v>0</v>
      </c>
      <c r="F63" s="17" t="s">
        <v>0</v>
      </c>
      <c r="G63" s="17" t="s">
        <v>0</v>
      </c>
      <c r="H63" s="17" t="s">
        <v>0</v>
      </c>
      <c r="I63" s="17" t="s">
        <v>31</v>
      </c>
    </row>
    <row r="64" spans="1:9" x14ac:dyDescent="0.2">
      <c r="A64" s="14">
        <v>43822</v>
      </c>
      <c r="B64" s="17" t="s">
        <v>0</v>
      </c>
      <c r="C64" s="17" t="s">
        <v>0</v>
      </c>
      <c r="D64" s="17" t="s">
        <v>0</v>
      </c>
      <c r="E64" s="17" t="s">
        <v>0</v>
      </c>
      <c r="F64" s="17" t="s">
        <v>0</v>
      </c>
      <c r="G64" s="17" t="s">
        <v>0</v>
      </c>
      <c r="H64" s="17" t="s">
        <v>0</v>
      </c>
      <c r="I64" s="17" t="s">
        <v>31</v>
      </c>
    </row>
    <row r="65" spans="1:9" x14ac:dyDescent="0.2">
      <c r="A65" s="14">
        <f t="shared" si="2"/>
        <v>43829</v>
      </c>
      <c r="B65" s="17" t="s">
        <v>1</v>
      </c>
      <c r="C65" s="17" t="s">
        <v>0</v>
      </c>
      <c r="D65" s="17" t="s">
        <v>0</v>
      </c>
      <c r="E65" s="17" t="s">
        <v>0</v>
      </c>
      <c r="F65" s="17" t="s">
        <v>1</v>
      </c>
      <c r="G65" s="17" t="s">
        <v>0</v>
      </c>
      <c r="H65" s="17" t="s">
        <v>0</v>
      </c>
      <c r="I65" s="17" t="s">
        <v>31</v>
      </c>
    </row>
  </sheetData>
  <mergeCells count="2">
    <mergeCell ref="A1:I1"/>
    <mergeCell ref="A2:I2"/>
  </mergeCells>
  <printOptions horizontalCentered="1"/>
  <pageMargins left="0.23622047244094491" right="0.23622047244094491" top="0.35433070866141736" bottom="0.3543307086614173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selection sqref="A1:G2"/>
    </sheetView>
  </sheetViews>
  <sheetFormatPr baseColWidth="10" defaultColWidth="29.7109375" defaultRowHeight="12.75" x14ac:dyDescent="0.2"/>
  <cols>
    <col min="1" max="1" width="17" style="6" customWidth="1"/>
    <col min="2" max="2" width="12" style="6" customWidth="1"/>
    <col min="3" max="4" width="7.28515625" style="6" bestFit="1" customWidth="1"/>
    <col min="5" max="5" width="9.85546875" style="6" bestFit="1" customWidth="1"/>
    <col min="6" max="6" width="9.28515625" style="6" bestFit="1" customWidth="1"/>
    <col min="7" max="7" width="12.42578125" style="6" bestFit="1" customWidth="1"/>
    <col min="8" max="16384" width="29.7109375" style="6"/>
  </cols>
  <sheetData>
    <row r="1" spans="1:7" ht="27" customHeight="1" x14ac:dyDescent="0.2">
      <c r="A1" s="37" t="s">
        <v>60</v>
      </c>
      <c r="B1" s="37"/>
      <c r="C1" s="37"/>
      <c r="D1" s="37"/>
      <c r="E1" s="37"/>
      <c r="F1" s="37"/>
      <c r="G1" s="37"/>
    </row>
    <row r="2" spans="1:7" x14ac:dyDescent="0.2">
      <c r="A2" s="38" t="s">
        <v>59</v>
      </c>
      <c r="B2" s="38"/>
      <c r="C2" s="38"/>
      <c r="D2" s="38"/>
      <c r="E2" s="38"/>
      <c r="F2" s="38"/>
      <c r="G2" s="38"/>
    </row>
    <row r="4" spans="1:7" x14ac:dyDescent="0.2">
      <c r="A4" s="22"/>
      <c r="B4" s="23"/>
      <c r="C4" s="23">
        <v>43606</v>
      </c>
      <c r="D4" s="23">
        <v>43808</v>
      </c>
      <c r="E4" s="5" t="s">
        <v>27</v>
      </c>
      <c r="F4" s="5" t="s">
        <v>2</v>
      </c>
      <c r="G4" s="23" t="s">
        <v>51</v>
      </c>
    </row>
    <row r="5" spans="1:7" x14ac:dyDescent="0.2">
      <c r="A5" s="26" t="s">
        <v>40</v>
      </c>
      <c r="B5" s="27" t="s">
        <v>41</v>
      </c>
      <c r="C5" s="27" t="s">
        <v>1</v>
      </c>
      <c r="D5" s="27" t="s">
        <v>1</v>
      </c>
      <c r="E5" s="27">
        <v>0</v>
      </c>
      <c r="F5" s="27">
        <v>100</v>
      </c>
      <c r="G5" s="28">
        <v>0</v>
      </c>
    </row>
    <row r="6" spans="1:7" x14ac:dyDescent="0.2">
      <c r="A6" s="22" t="s">
        <v>22</v>
      </c>
      <c r="B6" s="24" t="s">
        <v>21</v>
      </c>
      <c r="C6" s="24" t="s">
        <v>1</v>
      </c>
      <c r="D6" s="24" t="s">
        <v>0</v>
      </c>
      <c r="E6" s="24">
        <v>50</v>
      </c>
      <c r="F6" s="24">
        <v>50</v>
      </c>
      <c r="G6" s="25">
        <v>0</v>
      </c>
    </row>
    <row r="7" spans="1:7" x14ac:dyDescent="0.2">
      <c r="A7" s="26" t="s">
        <v>32</v>
      </c>
      <c r="B7" s="27" t="s">
        <v>33</v>
      </c>
      <c r="C7" s="27" t="s">
        <v>0</v>
      </c>
      <c r="D7" s="27" t="s">
        <v>0</v>
      </c>
      <c r="E7" s="27">
        <v>100</v>
      </c>
      <c r="F7" s="27">
        <v>0</v>
      </c>
      <c r="G7" s="28">
        <f>54.39*2</f>
        <v>108.78</v>
      </c>
    </row>
    <row r="8" spans="1:7" x14ac:dyDescent="0.2">
      <c r="A8" s="26" t="s">
        <v>42</v>
      </c>
      <c r="B8" s="27" t="s">
        <v>43</v>
      </c>
      <c r="C8" s="27" t="s">
        <v>1</v>
      </c>
      <c r="D8" s="27" t="s">
        <v>0</v>
      </c>
      <c r="E8" s="27">
        <v>50</v>
      </c>
      <c r="F8" s="27">
        <v>50</v>
      </c>
      <c r="G8" s="28">
        <v>54.39</v>
      </c>
    </row>
    <row r="9" spans="1:7" x14ac:dyDescent="0.2">
      <c r="A9" s="22" t="s">
        <v>44</v>
      </c>
      <c r="B9" s="24" t="s">
        <v>45</v>
      </c>
      <c r="C9" s="24" t="s">
        <v>1</v>
      </c>
      <c r="D9" s="24" t="s">
        <v>1</v>
      </c>
      <c r="E9" s="24">
        <v>0</v>
      </c>
      <c r="F9" s="24">
        <v>100</v>
      </c>
      <c r="G9" s="25">
        <v>0</v>
      </c>
    </row>
    <row r="10" spans="1:7" x14ac:dyDescent="0.2">
      <c r="A10" s="26" t="s">
        <v>18</v>
      </c>
      <c r="B10" s="27" t="s">
        <v>17</v>
      </c>
      <c r="C10" s="27" t="s">
        <v>0</v>
      </c>
      <c r="D10" s="27" t="s">
        <v>0</v>
      </c>
      <c r="E10" s="27">
        <v>100</v>
      </c>
      <c r="F10" s="27">
        <v>0</v>
      </c>
      <c r="G10" s="28">
        <f>54.39*2</f>
        <v>108.78</v>
      </c>
    </row>
    <row r="11" spans="1:7" x14ac:dyDescent="0.2">
      <c r="A11" s="22" t="s">
        <v>46</v>
      </c>
      <c r="B11" s="24" t="s">
        <v>47</v>
      </c>
      <c r="C11" s="24" t="s">
        <v>0</v>
      </c>
      <c r="D11" s="24" t="s">
        <v>0</v>
      </c>
      <c r="E11" s="24">
        <v>100</v>
      </c>
      <c r="F11" s="24">
        <v>0</v>
      </c>
      <c r="G11" s="25">
        <v>0</v>
      </c>
    </row>
    <row r="12" spans="1:7" x14ac:dyDescent="0.2">
      <c r="A12" s="26" t="s">
        <v>14</v>
      </c>
      <c r="B12" s="27" t="s">
        <v>13</v>
      </c>
      <c r="C12" s="27" t="s">
        <v>0</v>
      </c>
      <c r="D12" s="27" t="s">
        <v>0</v>
      </c>
      <c r="E12" s="27">
        <v>100</v>
      </c>
      <c r="F12" s="27">
        <v>0</v>
      </c>
      <c r="G12" s="28">
        <f>54.39*2</f>
        <v>108.78</v>
      </c>
    </row>
    <row r="13" spans="1:7" x14ac:dyDescent="0.2">
      <c r="A13" s="26" t="s">
        <v>12</v>
      </c>
      <c r="B13" s="27" t="s">
        <v>11</v>
      </c>
      <c r="C13" s="27" t="s">
        <v>0</v>
      </c>
      <c r="D13" s="27" t="s">
        <v>0</v>
      </c>
      <c r="E13" s="27">
        <v>100</v>
      </c>
      <c r="F13" s="27">
        <v>0</v>
      </c>
      <c r="G13" s="28">
        <f>54.39*2</f>
        <v>108.78</v>
      </c>
    </row>
    <row r="14" spans="1:7" x14ac:dyDescent="0.2">
      <c r="A14" s="22" t="s">
        <v>10</v>
      </c>
      <c r="B14" s="24" t="s">
        <v>9</v>
      </c>
      <c r="C14" s="24" t="s">
        <v>1</v>
      </c>
      <c r="D14" s="24" t="s">
        <v>1</v>
      </c>
      <c r="E14" s="24">
        <v>0</v>
      </c>
      <c r="F14" s="24">
        <v>100</v>
      </c>
      <c r="G14" s="25">
        <v>0</v>
      </c>
    </row>
    <row r="15" spans="1:7" x14ac:dyDescent="0.2">
      <c r="A15" s="26" t="s">
        <v>52</v>
      </c>
      <c r="B15" s="27" t="s">
        <v>53</v>
      </c>
      <c r="C15" s="27" t="s">
        <v>31</v>
      </c>
      <c r="D15" s="27" t="s">
        <v>1</v>
      </c>
      <c r="E15" s="27">
        <v>0</v>
      </c>
      <c r="F15" s="27">
        <v>100</v>
      </c>
      <c r="G15" s="28">
        <v>0</v>
      </c>
    </row>
    <row r="16" spans="1:7" x14ac:dyDescent="0.2">
      <c r="A16" s="26" t="s">
        <v>37</v>
      </c>
      <c r="B16" s="27" t="s">
        <v>5</v>
      </c>
      <c r="C16" s="27" t="s">
        <v>0</v>
      </c>
      <c r="D16" s="27" t="s">
        <v>0</v>
      </c>
      <c r="E16" s="27">
        <v>100</v>
      </c>
      <c r="F16" s="27">
        <v>0</v>
      </c>
      <c r="G16" s="28">
        <f>54.39*2</f>
        <v>108.78</v>
      </c>
    </row>
    <row r="17" spans="1:7" x14ac:dyDescent="0.2">
      <c r="A17" s="26" t="s">
        <v>34</v>
      </c>
      <c r="B17" s="27" t="s">
        <v>35</v>
      </c>
      <c r="C17" s="27" t="s">
        <v>1</v>
      </c>
      <c r="D17" s="27" t="s">
        <v>31</v>
      </c>
      <c r="E17" s="27">
        <v>0</v>
      </c>
      <c r="F17" s="27">
        <v>100</v>
      </c>
      <c r="G17" s="28">
        <v>0</v>
      </c>
    </row>
  </sheetData>
  <sortState xmlns:xlrd2="http://schemas.microsoft.com/office/spreadsheetml/2017/richdata2" ref="A5:G17">
    <sortCondition ref="A5:A17"/>
  </sortState>
  <mergeCells count="2">
    <mergeCell ref="A1:G1"/>
    <mergeCell ref="A2:G2"/>
  </mergeCells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A9CF-4F08-49EB-A05B-4F21373A9182}">
  <dimension ref="A1:H17"/>
  <sheetViews>
    <sheetView tabSelected="1" workbookViewId="0">
      <selection sqref="A1:H1"/>
    </sheetView>
  </sheetViews>
  <sheetFormatPr baseColWidth="10" defaultRowHeight="12.75" x14ac:dyDescent="0.2"/>
  <cols>
    <col min="1" max="2" width="11.42578125" style="6"/>
    <col min="3" max="5" width="7.28515625" style="6" bestFit="1" customWidth="1"/>
    <col min="6" max="6" width="9.85546875" style="6" bestFit="1" customWidth="1"/>
    <col min="7" max="7" width="9.28515625" style="6" bestFit="1" customWidth="1"/>
    <col min="8" max="8" width="12.42578125" style="6" bestFit="1" customWidth="1"/>
    <col min="9" max="16384" width="11.42578125" style="6"/>
  </cols>
  <sheetData>
    <row r="1" spans="1:8" ht="49.5" customHeight="1" x14ac:dyDescent="0.2">
      <c r="A1" s="37" t="s">
        <v>61</v>
      </c>
      <c r="B1" s="37"/>
      <c r="C1" s="37"/>
      <c r="D1" s="37"/>
      <c r="E1" s="37"/>
      <c r="F1" s="37"/>
      <c r="G1" s="37"/>
      <c r="H1" s="37"/>
    </row>
    <row r="2" spans="1:8" ht="12.75" customHeight="1" x14ac:dyDescent="0.2">
      <c r="A2" s="38" t="s">
        <v>59</v>
      </c>
      <c r="B2" s="38"/>
      <c r="C2" s="38"/>
      <c r="D2" s="38"/>
      <c r="E2" s="38"/>
      <c r="F2" s="38"/>
      <c r="G2" s="38"/>
      <c r="H2" s="38"/>
    </row>
    <row r="4" spans="1:8" x14ac:dyDescent="0.2">
      <c r="A4" s="10"/>
      <c r="B4" s="10"/>
      <c r="C4" s="23">
        <v>43598</v>
      </c>
      <c r="D4" s="23">
        <v>43775</v>
      </c>
      <c r="E4" s="23">
        <v>43795</v>
      </c>
      <c r="F4" s="5" t="s">
        <v>27</v>
      </c>
      <c r="G4" s="5" t="s">
        <v>2</v>
      </c>
      <c r="H4" s="23" t="s">
        <v>51</v>
      </c>
    </row>
    <row r="5" spans="1:8" s="32" customFormat="1" x14ac:dyDescent="0.2">
      <c r="A5" s="30" t="s">
        <v>24</v>
      </c>
      <c r="B5" s="30" t="s">
        <v>23</v>
      </c>
      <c r="C5" s="27" t="s">
        <v>1</v>
      </c>
      <c r="D5" s="27" t="s">
        <v>0</v>
      </c>
      <c r="E5" s="27" t="s">
        <v>0</v>
      </c>
      <c r="F5" s="31">
        <f t="shared" ref="F5:F11" si="0">COUNTIF(C5:E5,"présent")/(COUNTA(C5:E5))*100</f>
        <v>66.666666666666657</v>
      </c>
      <c r="G5" s="31">
        <f t="shared" ref="G5:G11" si="1">COUNTIF(C5:E5,"absent")/(COUNTA(C5:E5))*100</f>
        <v>33.333333333333329</v>
      </c>
      <c r="H5" s="28">
        <v>108.78</v>
      </c>
    </row>
    <row r="6" spans="1:8" s="32" customFormat="1" x14ac:dyDescent="0.2">
      <c r="A6" s="30" t="s">
        <v>40</v>
      </c>
      <c r="B6" s="30" t="s">
        <v>41</v>
      </c>
      <c r="C6" s="27" t="s">
        <v>1</v>
      </c>
      <c r="D6" s="27" t="s">
        <v>0</v>
      </c>
      <c r="E6" s="27" t="s">
        <v>1</v>
      </c>
      <c r="F6" s="31">
        <f t="shared" si="0"/>
        <v>33.333333333333329</v>
      </c>
      <c r="G6" s="31">
        <f t="shared" si="1"/>
        <v>66.666666666666657</v>
      </c>
      <c r="H6" s="28">
        <v>54.39</v>
      </c>
    </row>
    <row r="7" spans="1:8" x14ac:dyDescent="0.2">
      <c r="A7" s="10" t="s">
        <v>22</v>
      </c>
      <c r="B7" s="10" t="s">
        <v>21</v>
      </c>
      <c r="C7" s="24" t="s">
        <v>1</v>
      </c>
      <c r="D7" s="24" t="s">
        <v>1</v>
      </c>
      <c r="E7" s="24" t="s">
        <v>1</v>
      </c>
      <c r="F7" s="29">
        <f t="shared" si="0"/>
        <v>0</v>
      </c>
      <c r="G7" s="29">
        <f t="shared" si="1"/>
        <v>100</v>
      </c>
      <c r="H7" s="25">
        <v>0</v>
      </c>
    </row>
    <row r="8" spans="1:8" s="32" customFormat="1" x14ac:dyDescent="0.2">
      <c r="A8" s="30" t="s">
        <v>42</v>
      </c>
      <c r="B8" s="30" t="s">
        <v>43</v>
      </c>
      <c r="C8" s="27" t="s">
        <v>0</v>
      </c>
      <c r="D8" s="27" t="s">
        <v>0</v>
      </c>
      <c r="E8" s="27" t="s">
        <v>0</v>
      </c>
      <c r="F8" s="31">
        <f t="shared" si="0"/>
        <v>100</v>
      </c>
      <c r="G8" s="31">
        <f t="shared" si="1"/>
        <v>0</v>
      </c>
      <c r="H8" s="28">
        <v>163.16999999999999</v>
      </c>
    </row>
    <row r="9" spans="1:8" x14ac:dyDescent="0.2">
      <c r="A9" s="10" t="s">
        <v>44</v>
      </c>
      <c r="B9" s="10" t="s">
        <v>45</v>
      </c>
      <c r="C9" s="24" t="s">
        <v>1</v>
      </c>
      <c r="D9" s="24" t="s">
        <v>1</v>
      </c>
      <c r="E9" s="24" t="s">
        <v>1</v>
      </c>
      <c r="F9" s="29">
        <f t="shared" si="0"/>
        <v>0</v>
      </c>
      <c r="G9" s="29">
        <f t="shared" si="1"/>
        <v>100</v>
      </c>
      <c r="H9" s="25">
        <v>0</v>
      </c>
    </row>
    <row r="10" spans="1:8" s="32" customFormat="1" x14ac:dyDescent="0.2">
      <c r="A10" s="30" t="s">
        <v>18</v>
      </c>
      <c r="B10" s="30" t="s">
        <v>17</v>
      </c>
      <c r="C10" s="27" t="s">
        <v>0</v>
      </c>
      <c r="D10" s="27" t="s">
        <v>0</v>
      </c>
      <c r="E10" s="27" t="s">
        <v>0</v>
      </c>
      <c r="F10" s="31">
        <f t="shared" si="0"/>
        <v>100</v>
      </c>
      <c r="G10" s="31">
        <f t="shared" si="1"/>
        <v>0</v>
      </c>
      <c r="H10" s="28">
        <v>163.16999999999999</v>
      </c>
    </row>
    <row r="11" spans="1:8" s="32" customFormat="1" x14ac:dyDescent="0.2">
      <c r="A11" s="30" t="s">
        <v>16</v>
      </c>
      <c r="B11" s="30" t="s">
        <v>15</v>
      </c>
      <c r="C11" s="27" t="s">
        <v>0</v>
      </c>
      <c r="D11" s="27" t="s">
        <v>0</v>
      </c>
      <c r="E11" s="27" t="s">
        <v>0</v>
      </c>
      <c r="F11" s="31">
        <f t="shared" si="0"/>
        <v>100</v>
      </c>
      <c r="G11" s="31">
        <f t="shared" si="1"/>
        <v>0</v>
      </c>
      <c r="H11" s="28">
        <v>163.16999999999999</v>
      </c>
    </row>
    <row r="12" spans="1:8" s="32" customFormat="1" x14ac:dyDescent="0.2">
      <c r="A12" s="30" t="s">
        <v>52</v>
      </c>
      <c r="B12" s="30" t="s">
        <v>53</v>
      </c>
      <c r="C12" s="27" t="s">
        <v>31</v>
      </c>
      <c r="D12" s="27" t="s">
        <v>1</v>
      </c>
      <c r="E12" s="27" t="s">
        <v>0</v>
      </c>
      <c r="F12" s="31">
        <v>50</v>
      </c>
      <c r="G12" s="31">
        <v>50</v>
      </c>
      <c r="H12" s="28">
        <f>54.39</f>
        <v>54.39</v>
      </c>
    </row>
    <row r="13" spans="1:8" s="32" customFormat="1" x14ac:dyDescent="0.2">
      <c r="A13" s="30" t="s">
        <v>8</v>
      </c>
      <c r="B13" s="30" t="s">
        <v>7</v>
      </c>
      <c r="C13" s="27" t="s">
        <v>1</v>
      </c>
      <c r="D13" s="27" t="s">
        <v>0</v>
      </c>
      <c r="E13" s="27" t="s">
        <v>1</v>
      </c>
      <c r="F13" s="31">
        <f>COUNTIF(C13:E13,"présent")/(COUNTA(C13:E13))*100</f>
        <v>33.333333333333329</v>
      </c>
      <c r="G13" s="31">
        <f>COUNTIF(C13:E13,"absent")/(COUNTA(C13:E13))*100</f>
        <v>66.666666666666657</v>
      </c>
      <c r="H13" s="28">
        <f>54.39</f>
        <v>54.39</v>
      </c>
    </row>
    <row r="14" spans="1:8" x14ac:dyDescent="0.2">
      <c r="A14" s="10" t="s">
        <v>6</v>
      </c>
      <c r="B14" s="10" t="s">
        <v>5</v>
      </c>
      <c r="C14" s="24" t="s">
        <v>0</v>
      </c>
      <c r="D14" s="24" t="s">
        <v>0</v>
      </c>
      <c r="E14" s="24" t="s">
        <v>0</v>
      </c>
      <c r="F14" s="29">
        <f>COUNTIF(C14:E14,"présent")/(COUNTA(C14:E14))*100</f>
        <v>100</v>
      </c>
      <c r="G14" s="29">
        <f>COUNTIF(C14:E14,"absent")/(COUNTA(C14:E14))*100</f>
        <v>0</v>
      </c>
      <c r="H14" s="25">
        <v>0</v>
      </c>
    </row>
    <row r="15" spans="1:8" s="32" customFormat="1" x14ac:dyDescent="0.2">
      <c r="A15" s="30" t="s">
        <v>37</v>
      </c>
      <c r="B15" s="30" t="s">
        <v>5</v>
      </c>
      <c r="C15" s="27" t="s">
        <v>0</v>
      </c>
      <c r="D15" s="27" t="s">
        <v>0</v>
      </c>
      <c r="E15" s="27" t="s">
        <v>0</v>
      </c>
      <c r="F15" s="31">
        <f>COUNTIF(C15:E15,"présent")/(COUNTA(C15:E15))*100</f>
        <v>100</v>
      </c>
      <c r="G15" s="31">
        <f>COUNTIF(C15:E15,"absent")/(COUNTA(C15:E15))*100</f>
        <v>0</v>
      </c>
      <c r="H15" s="28">
        <v>163.16999999999999</v>
      </c>
    </row>
    <row r="16" spans="1:8" s="32" customFormat="1" x14ac:dyDescent="0.2">
      <c r="A16" s="30" t="s">
        <v>34</v>
      </c>
      <c r="B16" s="30" t="s">
        <v>35</v>
      </c>
      <c r="C16" s="27" t="s">
        <v>0</v>
      </c>
      <c r="D16" s="27" t="s">
        <v>31</v>
      </c>
      <c r="E16" s="27" t="s">
        <v>31</v>
      </c>
      <c r="F16" s="31">
        <v>100</v>
      </c>
      <c r="G16" s="31">
        <v>0</v>
      </c>
      <c r="H16" s="28">
        <f>54.39</f>
        <v>54.39</v>
      </c>
    </row>
    <row r="17" spans="1:8" x14ac:dyDescent="0.2">
      <c r="A17" s="30" t="s">
        <v>4</v>
      </c>
      <c r="B17" s="30" t="s">
        <v>3</v>
      </c>
      <c r="C17" s="27" t="s">
        <v>0</v>
      </c>
      <c r="D17" s="27" t="s">
        <v>1</v>
      </c>
      <c r="E17" s="27" t="s">
        <v>1</v>
      </c>
      <c r="F17" s="31">
        <f>COUNTIF(C17:E17,"présent")/(COUNTA(C17:E17))*100</f>
        <v>33.333333333333329</v>
      </c>
      <c r="G17" s="31">
        <f>COUNTIF(C17:E17,"absent")/(COUNTA(C17:E17))*100</f>
        <v>66.666666666666657</v>
      </c>
      <c r="H17" s="28">
        <f>54.39</f>
        <v>54.39</v>
      </c>
    </row>
  </sheetData>
  <sortState xmlns:xlrd2="http://schemas.microsoft.com/office/spreadsheetml/2017/richdata2" ref="A5:H17">
    <sortCondition ref="A5:A17"/>
  </sortState>
  <mergeCells count="2">
    <mergeCell ref="A1:H1"/>
    <mergeCell ref="A2:H2"/>
  </mergeCells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Conseil</vt:lpstr>
      <vt:lpstr>Collège</vt:lpstr>
      <vt:lpstr>CommissionFinances</vt:lpstr>
      <vt:lpstr>CommissionTravaux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</dc:creator>
  <cp:lastModifiedBy>Adrien UNDORF</cp:lastModifiedBy>
  <cp:lastPrinted>2021-02-03T17:07:46Z</cp:lastPrinted>
  <dcterms:created xsi:type="dcterms:W3CDTF">2018-07-09T13:25:11Z</dcterms:created>
  <dcterms:modified xsi:type="dcterms:W3CDTF">2021-05-12T14:40:51Z</dcterms:modified>
</cp:coreProperties>
</file>